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murcia\WT9317\20-GENERAL\20-13-AFOROS-ALBUJON\2-PRODUC\2-4-REGISTROS\Nuevos registros\"/>
    </mc:Choice>
  </mc:AlternateContent>
  <xr:revisionPtr revIDLastSave="0" documentId="13_ncr:1_{234D1299-DDA8-4280-AEB3-336998A1E588}" xr6:coauthVersionLast="47" xr6:coauthVersionMax="47" xr10:uidLastSave="{00000000-0000-0000-0000-000000000000}"/>
  <bookViews>
    <workbookView xWindow="-120" yWindow="-120" windowWidth="29040" windowHeight="15840" tabRatio="728" activeTab="4" xr2:uid="{00000000-000D-0000-FFFF-FFFF00000000}"/>
  </bookViews>
  <sheets>
    <sheet name="ACT-DIARIA-WEB" sheetId="13" r:id="rId1"/>
    <sheet name="Caudal" sheetId="4" r:id="rId2"/>
    <sheet name="ACT-SEMANAL-WEB-prop" sheetId="12" state="hidden" r:id="rId3"/>
    <sheet name="Nitratos" sheetId="5" r:id="rId4"/>
    <sheet name="Fosfatos" sheetId="14" r:id="rId5"/>
    <sheet name="Conductividad" sheetId="6" r:id="rId6"/>
    <sheet name="NitratosDiario" sheetId="9" r:id="rId7"/>
    <sheet name="FosfatosDiario" sheetId="15" r:id="rId8"/>
    <sheet name="EstadoCompuerta" sheetId="11" r:id="rId9"/>
    <sheet name="Gráficas" sheetId="7" r:id="rId10"/>
  </sheets>
  <externalReferences>
    <externalReference r:id="rId11"/>
  </externalReferences>
  <definedNames>
    <definedName name="_xlnm.Print_Area" localSheetId="1">Caudal!$A$1:$U$247</definedName>
    <definedName name="_xlnm.Print_Area" localSheetId="5">Conductividad!$A$1:$T$253</definedName>
    <definedName name="_xlnm.Print_Area" localSheetId="8">EstadoCompuerta!$A$1:$D$353</definedName>
    <definedName name="_xlnm.Print_Area" localSheetId="4">Fosfatos!$A$1:$T$155</definedName>
    <definedName name="_xlnm.Print_Area" localSheetId="7">FosfatosDiario!$A$1:$I$148</definedName>
    <definedName name="_xlnm.Print_Area" localSheetId="3">Nitratos!$A$1:$T$218</definedName>
    <definedName name="_xlnm.Print_Area" localSheetId="6">NitratosDiario!$A$1:$I$269</definedName>
    <definedName name="_xlnm.Print_Titles" localSheetId="1">Caudal!$1:$7</definedName>
    <definedName name="_xlnm.Print_Titles" localSheetId="5">Conductividad!$1:$7</definedName>
    <definedName name="_xlnm.Print_Titles" localSheetId="8">EstadoCompuerta!$1:$6</definedName>
    <definedName name="_xlnm.Print_Titles" localSheetId="4">Fosfatos!$1:$7</definedName>
    <definedName name="_xlnm.Print_Titles" localSheetId="7">FosfatosDiario!$1:$7</definedName>
    <definedName name="_xlnm.Print_Titles" localSheetId="3">Nitratos!$1:$7</definedName>
    <definedName name="_xlnm.Print_Titles" localSheetId="6">NitratosDiario!$1:$7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3" l="1"/>
  <c r="J20" i="13"/>
  <c r="J19" i="13"/>
  <c r="J18" i="13"/>
  <c r="J17" i="13"/>
  <c r="J16" i="13"/>
  <c r="J15" i="13"/>
  <c r="J14" i="13"/>
  <c r="J13" i="13"/>
  <c r="J12" i="13"/>
  <c r="J10" i="13"/>
  <c r="J9" i="13"/>
  <c r="G21" i="13"/>
  <c r="G20" i="13"/>
  <c r="G19" i="13"/>
  <c r="G18" i="13"/>
  <c r="G17" i="13"/>
  <c r="G16" i="13"/>
  <c r="G15" i="13"/>
  <c r="G14" i="13"/>
  <c r="G13" i="13"/>
  <c r="G12" i="13"/>
  <c r="G10" i="13"/>
  <c r="G9" i="13"/>
  <c r="C192" i="4"/>
  <c r="C187" i="4" l="1"/>
  <c r="C186" i="4" l="1"/>
  <c r="C161" i="4" l="1"/>
  <c r="C160" i="4" l="1"/>
  <c r="P47" i="9" l="1"/>
  <c r="P46" i="9" l="1"/>
  <c r="P40" i="9"/>
  <c r="P39" i="9"/>
  <c r="P41" i="9"/>
  <c r="P42" i="9"/>
  <c r="P43" i="9"/>
  <c r="P44" i="9"/>
  <c r="P45" i="9"/>
  <c r="P34" i="9"/>
  <c r="P35" i="9"/>
  <c r="P36" i="9"/>
  <c r="P37" i="9"/>
  <c r="P38" i="9"/>
  <c r="P33" i="9"/>
  <c r="P30" i="9"/>
  <c r="P28" i="9"/>
  <c r="P29" i="9"/>
  <c r="P31" i="9"/>
  <c r="P32" i="9"/>
  <c r="P27" i="9"/>
  <c r="P26" i="9"/>
  <c r="P25" i="9"/>
  <c r="P24" i="9"/>
  <c r="P23" i="9"/>
  <c r="P22" i="9"/>
  <c r="P21" i="9"/>
  <c r="P20" i="9"/>
  <c r="P19" i="9"/>
  <c r="P18" i="9"/>
  <c r="P13" i="9"/>
  <c r="P14" i="9"/>
  <c r="P15" i="9"/>
  <c r="P16" i="9"/>
  <c r="P17" i="9"/>
  <c r="P12" i="9"/>
</calcChain>
</file>

<file path=xl/sharedStrings.xml><?xml version="1.0" encoding="utf-8"?>
<sst xmlns="http://schemas.openxmlformats.org/spreadsheetml/2006/main" count="9166" uniqueCount="232">
  <si>
    <t>mg NO3/l</t>
  </si>
  <si>
    <t>µS/cm</t>
  </si>
  <si>
    <t>l/s</t>
  </si>
  <si>
    <t>Nitratos</t>
  </si>
  <si>
    <t>Caudal</t>
  </si>
  <si>
    <t>Conductividad</t>
  </si>
  <si>
    <t>Unidad</t>
  </si>
  <si>
    <t>ID Punto</t>
  </si>
  <si>
    <t>Fecha</t>
  </si>
  <si>
    <t>Drenaje Los Alcázares</t>
  </si>
  <si>
    <t>Tramo Medio Rambla Albujón</t>
  </si>
  <si>
    <t>Canal D-7</t>
  </si>
  <si>
    <t>Tuberías salmuera bajo N-332</t>
  </si>
  <si>
    <t>Azud CHS</t>
  </si>
  <si>
    <t>Surgencia</t>
  </si>
  <si>
    <t>15A</t>
  </si>
  <si>
    <t>15B</t>
  </si>
  <si>
    <t>Obra de paso bajo carretera Los Urrutia</t>
  </si>
  <si>
    <t>El Carmolí</t>
  </si>
  <si>
    <t>Desembocadura rambla Albujón</t>
  </si>
  <si>
    <t>Desembocadura rambla de Miranda</t>
  </si>
  <si>
    <t>Desembocadura rambla del Miedo</t>
  </si>
  <si>
    <t>Desembocadura rambla de las Matildes</t>
  </si>
  <si>
    <t>Rambla de las Matildes - corriente sur</t>
  </si>
  <si>
    <t>Agua estancada</t>
  </si>
  <si>
    <t>kg NO3/día</t>
  </si>
  <si>
    <t>Estimación de aporte diario de nitratos</t>
  </si>
  <si>
    <t/>
  </si>
  <si>
    <t>DIRECCIÓN GENERAL DEL MAR MENOR</t>
  </si>
  <si>
    <t xml:space="preserve">Mediciones </t>
  </si>
  <si>
    <t>Desembocadura Rambla de El Albujón</t>
  </si>
  <si>
    <t>Tramo medio Rambla de El Albujón</t>
  </si>
  <si>
    <t>Obra paso bajo crta. Los Urrutias</t>
  </si>
  <si>
    <t>Desembocadura Rambla de Miranda</t>
  </si>
  <si>
    <t>Desembocadura Rambla de las Matildes</t>
  </si>
  <si>
    <t>PUNTO DE MEDICIÓN</t>
  </si>
  <si>
    <t>CAUDAL (L/S)</t>
  </si>
  <si>
    <t>Cauce seco</t>
  </si>
  <si>
    <t>OBSERVACIONES</t>
  </si>
  <si>
    <t>2019-10-30: Se detecta una surgencia de agua, aguas arriba del azud de CHS</t>
  </si>
  <si>
    <t>2019-10-31: Ampliación delcontrol a otras corrientes de agua, además de la rambla de El Albujón</t>
  </si>
  <si>
    <t>No accesible</t>
  </si>
  <si>
    <t>2019-09-20: Lluvias intensas en días previos</t>
  </si>
  <si>
    <t>2020-03-26: Lluvias intensas en días previos</t>
  </si>
  <si>
    <t>2019-12-05: Lluvias intensas en días previos</t>
  </si>
  <si>
    <t>2020-01-22: Lluvias intensas en días previos</t>
  </si>
  <si>
    <t>Calado reducido</t>
  </si>
  <si>
    <t>No sec. Uniforme</t>
  </si>
  <si>
    <t>2019-09-20: Lluvias intensas en días previos. Obras en el canal D-7</t>
  </si>
  <si>
    <t>Sin dato</t>
  </si>
  <si>
    <t>2019-09-26: Valor en desembocadura rambla de El Albujón estimado como suma de los aportes en tramo medio y canal D-7</t>
  </si>
  <si>
    <t>2019-10-02: Valor en desembocadura rambla de El Albujón estimado como suma de los aportes en tramo medio y canal D-7</t>
  </si>
  <si>
    <t>2019-10-09: Valor en desembocadura rambla de El Albujón estimado como suma de los aportes en tramo medio y canal D-7</t>
  </si>
  <si>
    <t>2019-10-23: Valor en desembocadura rambla de El Albujón estimado como suma de los aportes en tramo medio y canal D-7</t>
  </si>
  <si>
    <t>2019-10-30: Valor en desembocadura rambla de El Albujón estimado como suma de los aportes en tramo medio y canal D-7</t>
  </si>
  <si>
    <t>2019-12-05: Valor en desembocadura rambla de El Albujón estimado como suma de los aportes en tramo medio y canal D-7</t>
  </si>
  <si>
    <t>2020-03-26: Valor en desembocadura rambla de El Albujón estimado como suma de los aportes en tramo medio y canal D-7</t>
  </si>
  <si>
    <t>2020-03-31: Valor en desembocadura rambla de El Albujón estimado como suma de los aportes en tramo medio y canal D-7</t>
  </si>
  <si>
    <t>TOTAL</t>
  </si>
  <si>
    <t>2020-06-09: Lluvias intensas en días previos</t>
  </si>
  <si>
    <t>2020-07-14: Lluvia ligera durante la visita</t>
  </si>
  <si>
    <t>Aliviadero</t>
  </si>
  <si>
    <t>Estado compuerta</t>
  </si>
  <si>
    <t>CAMPAÑA 2017</t>
  </si>
  <si>
    <t>TYPSA</t>
  </si>
  <si>
    <t>Cerrada</t>
  </si>
  <si>
    <t>Parcialmente abierta (apertura reducida)</t>
  </si>
  <si>
    <t>CAMPAÑA 2019-2020</t>
  </si>
  <si>
    <t>2019-12-05: Lluvias intensas en días previos.</t>
  </si>
  <si>
    <t>Parcialmente abierta</t>
  </si>
  <si>
    <t>CAMPAÑA 2020-21</t>
  </si>
  <si>
    <t>Abierta</t>
  </si>
  <si>
    <t>13 Octubre 2020</t>
  </si>
  <si>
    <t>NITRATOS</t>
  </si>
  <si>
    <t>(2)</t>
  </si>
  <si>
    <t>TOTAL NITRATOS</t>
  </si>
  <si>
    <t>Aliviadero ramba de El Albujón</t>
  </si>
  <si>
    <t>CAUDAL</t>
  </si>
  <si>
    <t>(2) Potencial aporte diario estimado en base a mediciones puntuales</t>
  </si>
  <si>
    <t>&lt; LC</t>
  </si>
  <si>
    <t>LC: limite de cuantificación</t>
  </si>
  <si>
    <t>(1) El cauda total desaguado al Mar Menor, procedente de la rambla del Albujón, corresponde a la suma de los puntos de control "Desembocadura rambla de El Albujón" y "Aliviadero rambla El Albujón"</t>
  </si>
  <si>
    <r>
      <t>kg 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/dia</t>
    </r>
  </si>
  <si>
    <r>
      <t>mg 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/l</t>
    </r>
  </si>
  <si>
    <r>
      <t>mg NO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/l</t>
    </r>
  </si>
  <si>
    <r>
      <t>mg NO</t>
    </r>
    <r>
      <rPr>
        <b/>
        <strike/>
        <vertAlign val="subscript"/>
        <sz val="11"/>
        <color theme="1"/>
        <rFont val="Calibri"/>
        <family val="2"/>
        <scheme val="minor"/>
      </rPr>
      <t>3</t>
    </r>
    <r>
      <rPr>
        <b/>
        <strike/>
        <sz val="11"/>
        <color theme="1"/>
        <rFont val="Calibri"/>
        <family val="2"/>
        <scheme val="minor"/>
      </rPr>
      <t>/l</t>
    </r>
  </si>
  <si>
    <t>Total desaguado por rambla Albujón</t>
  </si>
  <si>
    <t>(3)</t>
  </si>
  <si>
    <t>(1) (2)</t>
  </si>
  <si>
    <t>(3) Valor obtenido como suma de los totales obtenidos en cada corriente, resultante de multiplicar caudal por concentración en el punto o puntos que la representan. Los puntos incluidos en la suma se resaltan en negrita</t>
  </si>
  <si>
    <t>CORRIENTE DE AGUA</t>
  </si>
  <si>
    <t>Rambla de El Albujón</t>
  </si>
  <si>
    <t>Rambla de Miranda</t>
  </si>
  <si>
    <t>Rambla de las Matildes</t>
  </si>
  <si>
    <t>LC: límite de cuantificación, flujo muy bajo</t>
  </si>
  <si>
    <t>I</t>
  </si>
  <si>
    <t>II</t>
  </si>
  <si>
    <t>(1) El cauda total desaguado corresponde a la suma de los puntos de control "Desembocadura rambla de El Albujón" y "Aliviadero bombeo rambla El Albujón"</t>
  </si>
  <si>
    <t>(2) La concentración de nutrientes corresponde con la determinada en los puntos "Desembocadura rambla de El Albujón" o "Aliviadero bombeo rambla El Albujón", adoptándo la del punto que mayor caudal presenta</t>
  </si>
  <si>
    <t>A</t>
  </si>
  <si>
    <t>B</t>
  </si>
  <si>
    <t>C</t>
  </si>
  <si>
    <t>D</t>
  </si>
  <si>
    <t>E</t>
  </si>
  <si>
    <t>F</t>
  </si>
  <si>
    <t>kg NO3/dia</t>
  </si>
  <si>
    <t>Punto anegado</t>
  </si>
  <si>
    <t>Agua Estancada</t>
  </si>
  <si>
    <t>2021-06-01: Lluvias en la zona, antes de las mediciones</t>
  </si>
  <si>
    <t>2021-06-07: Lluvias dos días antes d e las mediciones</t>
  </si>
  <si>
    <t>16/08/021</t>
  </si>
  <si>
    <t>FOSFATOS</t>
  </si>
  <si>
    <t>mg PO4/l</t>
  </si>
  <si>
    <t>TOTAL FOSFATOS</t>
  </si>
  <si>
    <t>kg PO4/dia</t>
  </si>
  <si>
    <t>'(3)</t>
  </si>
  <si>
    <t>Fosfatos</t>
  </si>
  <si>
    <t>27/082021</t>
  </si>
  <si>
    <t>kg PO4/día</t>
  </si>
  <si>
    <t>Estimación de aporte diario de fosfatos</t>
  </si>
  <si>
    <t>2B</t>
  </si>
  <si>
    <t>Aguas arriba Barrio de la Fuensanta</t>
  </si>
  <si>
    <t>2C</t>
  </si>
  <si>
    <t>2D</t>
  </si>
  <si>
    <t>2E</t>
  </si>
  <si>
    <t>Badén aguas abajo La Puebla</t>
  </si>
  <si>
    <t>Pasaje la balsa</t>
  </si>
  <si>
    <t>EDAR Torre-Pacheco</t>
  </si>
  <si>
    <t>G</t>
  </si>
  <si>
    <t>Lo Poyo</t>
  </si>
  <si>
    <t>H</t>
  </si>
  <si>
    <t>Lengua de Vaca</t>
  </si>
  <si>
    <t>Valla Militar</t>
  </si>
  <si>
    <t>J</t>
  </si>
  <si>
    <t>Freático Los Alcázares</t>
  </si>
  <si>
    <t>K</t>
  </si>
  <si>
    <t>Venta Simón</t>
  </si>
  <si>
    <t>Freáticos Los Alcázares</t>
  </si>
  <si>
    <t>&lt;0,061</t>
  </si>
  <si>
    <t>2021-09-23: Lluvias intensas en días previos</t>
  </si>
  <si>
    <t>29-30/09/2021</t>
  </si>
  <si>
    <t>&lt;0,02</t>
  </si>
  <si>
    <t>&lt;0,03</t>
  </si>
  <si>
    <t>07-08/10/2021</t>
  </si>
  <si>
    <t>&lt;0,017</t>
  </si>
  <si>
    <t>13-15/10/2021</t>
  </si>
  <si>
    <t>&lt;0,023</t>
  </si>
  <si>
    <t>20-22/10/2021</t>
  </si>
  <si>
    <t>2021-10-22: Lluvias intensas en horas previas</t>
  </si>
  <si>
    <t>&lt;0,04</t>
  </si>
  <si>
    <t>27-28/10/2021</t>
  </si>
  <si>
    <t>2021-10-28: Lluvias intensas en días previos</t>
  </si>
  <si>
    <t>&lt;0,032</t>
  </si>
  <si>
    <t>&lt;0,06</t>
  </si>
  <si>
    <t>04-05/11/2021</t>
  </si>
  <si>
    <t>&lt;0,055</t>
  </si>
  <si>
    <t>10-11/11/2021</t>
  </si>
  <si>
    <t>17-18/11/2021</t>
  </si>
  <si>
    <t>º</t>
  </si>
  <si>
    <t>&lt;0,6</t>
  </si>
  <si>
    <t>24-25/11/2021</t>
  </si>
  <si>
    <t>2021-11-24: Lluvias intensas en días previos</t>
  </si>
  <si>
    <t>&lt;0,17</t>
  </si>
  <si>
    <t>01-02/12/2021</t>
  </si>
  <si>
    <t>&lt;0,036</t>
  </si>
  <si>
    <t>09-10/12/2021</t>
  </si>
  <si>
    <t>15-17/12/2021</t>
  </si>
  <si>
    <t>&lt;0,22</t>
  </si>
  <si>
    <t>&lt;0,020</t>
  </si>
  <si>
    <t>22-23/12/2021</t>
  </si>
  <si>
    <t>2021-12-23: Luvia ligera en días previos</t>
  </si>
  <si>
    <t>29-30/12/2021</t>
  </si>
  <si>
    <t>03-04/01/2022</t>
  </si>
  <si>
    <t>12-13/01/2022</t>
  </si>
  <si>
    <t>2022-01-13: Lluvia moderada día previo</t>
  </si>
  <si>
    <t>19-20/01/2022</t>
  </si>
  <si>
    <t>24-25/01/2022</t>
  </si>
  <si>
    <t>2022-01-25: Lluvias moderadas días previo</t>
  </si>
  <si>
    <t>01-02/02/2022</t>
  </si>
  <si>
    <t>09-10/02/2022</t>
  </si>
  <si>
    <t>15-16/02/2022</t>
  </si>
  <si>
    <t>23-24/02/2022</t>
  </si>
  <si>
    <t>01-02/03/2022</t>
  </si>
  <si>
    <t>09-10/03/2022</t>
  </si>
  <si>
    <t>2022-03-10: Lluvias moderadas días previos</t>
  </si>
  <si>
    <t>14-15/03/2022</t>
  </si>
  <si>
    <t>22-24/03/2022</t>
  </si>
  <si>
    <t>30-31/03/2022</t>
  </si>
  <si>
    <t>2022-03-31: Lluvias moderadas días previos</t>
  </si>
  <si>
    <t>2022-03-24: Lluvias muy abundantes días previos</t>
  </si>
  <si>
    <t>04-06/04/2022</t>
  </si>
  <si>
    <t>2022-04-06: Lluvias muy abundantes días previos</t>
  </si>
  <si>
    <t>2022-04-21: Lluvias abundantes días previos</t>
  </si>
  <si>
    <t>26-27/04/2022</t>
  </si>
  <si>
    <t>257.25</t>
  </si>
  <si>
    <t>2022-05-05: Lluvias abundantes el día anterior a la visita</t>
  </si>
  <si>
    <t>11-12/05/2022</t>
  </si>
  <si>
    <t>18-19/05/2022</t>
  </si>
  <si>
    <t>25-26/05/2022</t>
  </si>
  <si>
    <t>Cauce estancado</t>
  </si>
  <si>
    <t>2022-06-22: Lluvias el día anterior a la visita</t>
  </si>
  <si>
    <t>&lt;0061</t>
  </si>
  <si>
    <t>&lt;0,031</t>
  </si>
  <si>
    <t>&lt;0,068</t>
  </si>
  <si>
    <t>&lt;0,077</t>
  </si>
  <si>
    <t>133.50</t>
  </si>
  <si>
    <t>-</t>
  </si>
  <si>
    <t>2022-09-26: Lluvias abundantes el día anterior a la visita</t>
  </si>
  <si>
    <t xml:space="preserve">2022-10-06: Lluvia en momento de la visita </t>
  </si>
  <si>
    <t>2022-10-06: Lluvia noche anterior a la visita</t>
  </si>
  <si>
    <t>501.17</t>
  </si>
  <si>
    <t>2022-11-10: Lluvia noche anterior a la visita</t>
  </si>
  <si>
    <t>2022-12-05:Lluvias días previos a la visita</t>
  </si>
  <si>
    <t>202-12-15:Lluvia noche anterior a la visita</t>
  </si>
  <si>
    <t>Cauce Seco</t>
  </si>
  <si>
    <t>2023-02-09:Lluvia noche anterior a la visita</t>
  </si>
  <si>
    <t>cauce seco</t>
  </si>
  <si>
    <t xml:space="preserve">Cauce seco </t>
  </si>
  <si>
    <t xml:space="preserve"> cauce seco</t>
  </si>
  <si>
    <t>2023-03-06:Lluvia noche anterior a la visita.</t>
  </si>
  <si>
    <t xml:space="preserve">Cauce estancado </t>
  </si>
  <si>
    <t xml:space="preserve"> </t>
  </si>
  <si>
    <t>Punto inaccesible</t>
  </si>
  <si>
    <t>2023-05-24:Lluvia la noche anterior y durante la visita.</t>
  </si>
  <si>
    <t xml:space="preserve">Punto inaccesible </t>
  </si>
  <si>
    <t>2023-06-07:Lluvia durante la visita.</t>
  </si>
  <si>
    <t>Calado insuficiente</t>
  </si>
  <si>
    <t>11/12/22023</t>
  </si>
  <si>
    <t>Cacue seco</t>
  </si>
  <si>
    <t>2024-02-09:Lluvia la noche anterior</t>
  </si>
  <si>
    <t>Cauec seco</t>
  </si>
  <si>
    <t>&lt;0,062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</si>
</sst>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[$-C0A]d\ &quot;de&quot;\ mmmm\ &quot;de&quot;\ yyyy;@"/>
    <numFmt numFmtId="166" formatCode="0.000"/>
    <numFmt numFmtId="167" formatCode="0.0000"/>
    <numFmt numFmtId="168" formatCode="#,##0.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trike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rgb="FFFFF8E1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9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2">
    <xf numFmtId="0" fontId="0" fillId="0" borderId="0" xfId="0"/>
    <xf numFmtId="0" fontId="0" fillId="0" borderId="1" xfId="0" applyBorder="1"/>
    <xf numFmtId="2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 shrinkToFit="1"/>
    </xf>
    <xf numFmtId="2" fontId="0" fillId="4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 shrinkToFit="1"/>
    </xf>
    <xf numFmtId="2" fontId="0" fillId="5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 shrinkToFit="1"/>
    </xf>
    <xf numFmtId="2" fontId="0" fillId="6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 shrinkToFit="1"/>
    </xf>
    <xf numFmtId="2" fontId="0" fillId="7" borderId="1" xfId="0" applyNumberFormat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 shrinkToFit="1"/>
    </xf>
    <xf numFmtId="2" fontId="0" fillId="8" borderId="1" xfId="0" applyNumberFormat="1" applyFill="1" applyBorder="1"/>
    <xf numFmtId="1" fontId="0" fillId="8" borderId="1" xfId="0" applyNumberFormat="1" applyFill="1" applyBorder="1"/>
    <xf numFmtId="1" fontId="0" fillId="3" borderId="1" xfId="0" applyNumberFormat="1" applyFill="1" applyBorder="1"/>
    <xf numFmtId="1" fontId="0" fillId="4" borderId="1" xfId="0" applyNumberFormat="1" applyFill="1" applyBorder="1"/>
    <xf numFmtId="1" fontId="0" fillId="5" borderId="1" xfId="0" applyNumberFormat="1" applyFill="1" applyBorder="1"/>
    <xf numFmtId="1" fontId="0" fillId="6" borderId="1" xfId="0" applyNumberFormat="1" applyFill="1" applyBorder="1"/>
    <xf numFmtId="1" fontId="0" fillId="7" borderId="1" xfId="0" applyNumberFormat="1" applyFill="1" applyBorder="1"/>
    <xf numFmtId="1" fontId="0" fillId="0" borderId="0" xfId="0" applyNumberFormat="1"/>
    <xf numFmtId="14" fontId="1" fillId="2" borderId="1" xfId="0" applyNumberFormat="1" applyFont="1" applyFill="1" applyBorder="1" applyAlignment="1">
      <alignment horizontal="center"/>
    </xf>
    <xf numFmtId="3" fontId="0" fillId="8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1" fontId="5" fillId="0" borderId="0" xfId="0" applyNumberFormat="1" applyFont="1"/>
    <xf numFmtId="2" fontId="0" fillId="0" borderId="0" xfId="0" applyNumberFormat="1"/>
    <xf numFmtId="0" fontId="0" fillId="9" borderId="0" xfId="0" applyFill="1"/>
    <xf numFmtId="15" fontId="4" fillId="9" borderId="0" xfId="0" quotePrefix="1" applyNumberFormat="1" applyFont="1" applyFill="1" applyAlignment="1">
      <alignment horizontal="center"/>
    </xf>
    <xf numFmtId="0" fontId="0" fillId="11" borderId="6" xfId="0" applyFill="1" applyBorder="1"/>
    <xf numFmtId="0" fontId="0" fillId="11" borderId="7" xfId="0" applyFill="1" applyBorder="1"/>
    <xf numFmtId="1" fontId="0" fillId="8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12" borderId="1" xfId="0" applyNumberFormat="1" applyFill="1" applyBorder="1"/>
    <xf numFmtId="2" fontId="0" fillId="12" borderId="1" xfId="0" applyNumberFormat="1" applyFill="1" applyBorder="1"/>
    <xf numFmtId="2" fontId="0" fillId="8" borderId="1" xfId="0" applyNumberFormat="1" applyFill="1" applyBorder="1" applyAlignment="1">
      <alignment horizontal="center"/>
    </xf>
    <xf numFmtId="3" fontId="0" fillId="12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 shrinkToFit="1"/>
    </xf>
    <xf numFmtId="3" fontId="0" fillId="11" borderId="1" xfId="0" applyNumberForma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2" fontId="0" fillId="8" borderId="8" xfId="0" applyNumberFormat="1" applyFill="1" applyBorder="1"/>
    <xf numFmtId="2" fontId="0" fillId="3" borderId="8" xfId="0" applyNumberFormat="1" applyFill="1" applyBorder="1"/>
    <xf numFmtId="2" fontId="0" fillId="4" borderId="8" xfId="0" applyNumberFormat="1" applyFill="1" applyBorder="1"/>
    <xf numFmtId="2" fontId="0" fillId="5" borderId="8" xfId="0" applyNumberFormat="1" applyFill="1" applyBorder="1"/>
    <xf numFmtId="2" fontId="0" fillId="7" borderId="8" xfId="0" applyNumberFormat="1" applyFill="1" applyBorder="1"/>
    <xf numFmtId="1" fontId="0" fillId="8" borderId="8" xfId="0" applyNumberFormat="1" applyFill="1" applyBorder="1"/>
    <xf numFmtId="1" fontId="0" fillId="3" borderId="8" xfId="0" applyNumberFormat="1" applyFill="1" applyBorder="1"/>
    <xf numFmtId="1" fontId="0" fillId="4" borderId="8" xfId="0" applyNumberFormat="1" applyFill="1" applyBorder="1"/>
    <xf numFmtId="1" fontId="0" fillId="5" borderId="8" xfId="0" applyNumberFormat="1" applyFill="1" applyBorder="1"/>
    <xf numFmtId="1" fontId="0" fillId="7" borderId="8" xfId="0" applyNumberFormat="1" applyFill="1" applyBorder="1"/>
    <xf numFmtId="2" fontId="0" fillId="0" borderId="0" xfId="0" applyNumberFormat="1" applyAlignment="1">
      <alignment horizontal="right"/>
    </xf>
    <xf numFmtId="1" fontId="0" fillId="8" borderId="1" xfId="0" applyNumberFormat="1" applyFill="1" applyBorder="1" applyAlignment="1">
      <alignment horizontal="right"/>
    </xf>
    <xf numFmtId="2" fontId="0" fillId="0" borderId="0" xfId="0" quotePrefix="1" applyNumberFormat="1" applyAlignment="1">
      <alignment horizontal="right"/>
    </xf>
    <xf numFmtId="164" fontId="0" fillId="0" borderId="0" xfId="0" applyNumberFormat="1"/>
    <xf numFmtId="164" fontId="0" fillId="0" borderId="0" xfId="0" quotePrefix="1" applyNumberFormat="1" applyAlignment="1">
      <alignment horizontal="center"/>
    </xf>
    <xf numFmtId="2" fontId="0" fillId="8" borderId="8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14" borderId="1" xfId="0" applyNumberFormat="1" applyFill="1" applyBorder="1"/>
    <xf numFmtId="2" fontId="0" fillId="15" borderId="1" xfId="0" applyNumberFormat="1" applyFill="1" applyBorder="1"/>
    <xf numFmtId="2" fontId="0" fillId="16" borderId="1" xfId="0" applyNumberFormat="1" applyFill="1" applyBorder="1"/>
    <xf numFmtId="14" fontId="1" fillId="2" borderId="12" xfId="0" applyNumberFormat="1" applyFont="1" applyFill="1" applyBorder="1" applyAlignment="1">
      <alignment horizontal="center"/>
    </xf>
    <xf numFmtId="2" fontId="0" fillId="14" borderId="12" xfId="0" applyNumberFormat="1" applyFill="1" applyBorder="1"/>
    <xf numFmtId="14" fontId="1" fillId="2" borderId="14" xfId="0" applyNumberFormat="1" applyFont="1" applyFill="1" applyBorder="1" applyAlignment="1">
      <alignment horizontal="center"/>
    </xf>
    <xf numFmtId="2" fontId="0" fillId="14" borderId="14" xfId="0" applyNumberFormat="1" applyFill="1" applyBorder="1"/>
    <xf numFmtId="2" fontId="0" fillId="17" borderId="1" xfId="0" applyNumberFormat="1" applyFill="1" applyBorder="1"/>
    <xf numFmtId="0" fontId="7" fillId="0" borderId="13" xfId="0" applyFont="1" applyBorder="1"/>
    <xf numFmtId="0" fontId="0" fillId="9" borderId="0" xfId="0" applyFill="1" applyAlignment="1">
      <alignment horizontal="center"/>
    </xf>
    <xf numFmtId="0" fontId="8" fillId="0" borderId="0" xfId="0" quotePrefix="1" applyFont="1"/>
    <xf numFmtId="0" fontId="9" fillId="0" borderId="0" xfId="0" applyFont="1"/>
    <xf numFmtId="0" fontId="4" fillId="0" borderId="0" xfId="0" applyFont="1"/>
    <xf numFmtId="164" fontId="4" fillId="0" borderId="0" xfId="0" applyNumberFormat="1" applyFont="1"/>
    <xf numFmtId="0" fontId="0" fillId="11" borderId="5" xfId="0" applyFill="1" applyBorder="1"/>
    <xf numFmtId="3" fontId="4" fillId="11" borderId="6" xfId="0" applyNumberFormat="1" applyFont="1" applyFill="1" applyBorder="1" applyAlignment="1">
      <alignment horizontal="right"/>
    </xf>
    <xf numFmtId="0" fontId="12" fillId="0" borderId="0" xfId="0" applyFont="1"/>
    <xf numFmtId="2" fontId="12" fillId="0" borderId="0" xfId="0" applyNumberFormat="1" applyFont="1"/>
    <xf numFmtId="164" fontId="12" fillId="0" borderId="0" xfId="0" applyNumberFormat="1" applyFont="1"/>
    <xf numFmtId="2" fontId="4" fillId="0" borderId="0" xfId="0" quotePrefix="1" applyNumberFormat="1" applyFont="1" applyAlignment="1">
      <alignment horizontal="right"/>
    </xf>
    <xf numFmtId="0" fontId="14" fillId="0" borderId="0" xfId="0" quotePrefix="1" applyFont="1"/>
    <xf numFmtId="0" fontId="4" fillId="8" borderId="1" xfId="0" applyFont="1" applyFill="1" applyBorder="1" applyAlignment="1">
      <alignment horizontal="center" vertical="center" wrapText="1" shrinkToFit="1"/>
    </xf>
    <xf numFmtId="2" fontId="4" fillId="8" borderId="1" xfId="0" applyNumberFormat="1" applyFont="1" applyFill="1" applyBorder="1"/>
    <xf numFmtId="2" fontId="4" fillId="12" borderId="1" xfId="0" applyNumberFormat="1" applyFont="1" applyFill="1" applyBorder="1"/>
    <xf numFmtId="2" fontId="4" fillId="3" borderId="1" xfId="0" applyNumberFormat="1" applyFont="1" applyFill="1" applyBorder="1"/>
    <xf numFmtId="2" fontId="4" fillId="4" borderId="1" xfId="0" applyNumberFormat="1" applyFont="1" applyFill="1" applyBorder="1"/>
    <xf numFmtId="2" fontId="4" fillId="5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/>
    <xf numFmtId="2" fontId="4" fillId="7" borderId="1" xfId="0" applyNumberFormat="1" applyFont="1" applyFill="1" applyBorder="1"/>
    <xf numFmtId="2" fontId="4" fillId="3" borderId="8" xfId="0" applyNumberFormat="1" applyFont="1" applyFill="1" applyBorder="1"/>
    <xf numFmtId="2" fontId="4" fillId="4" borderId="8" xfId="0" applyNumberFormat="1" applyFont="1" applyFill="1" applyBorder="1"/>
    <xf numFmtId="2" fontId="4" fillId="6" borderId="8" xfId="0" applyNumberFormat="1" applyFont="1" applyFill="1" applyBorder="1"/>
    <xf numFmtId="2" fontId="4" fillId="7" borderId="8" xfId="0" applyNumberFormat="1" applyFont="1" applyFill="1" applyBorder="1"/>
    <xf numFmtId="2" fontId="4" fillId="5" borderId="1" xfId="0" applyNumberFormat="1" applyFont="1" applyFill="1" applyBorder="1"/>
    <xf numFmtId="2" fontId="4" fillId="5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center" vertical="center" wrapText="1" shrinkToFit="1"/>
    </xf>
    <xf numFmtId="0" fontId="4" fillId="7" borderId="1" xfId="0" applyFont="1" applyFill="1" applyBorder="1" applyAlignment="1">
      <alignment horizontal="center" vertical="center" wrapText="1" shrinkToFit="1"/>
    </xf>
    <xf numFmtId="165" fontId="4" fillId="9" borderId="0" xfId="0" quotePrefix="1" applyNumberFormat="1" applyFont="1" applyFill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4" fillId="3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12" borderId="8" xfId="0" applyNumberFormat="1" applyFill="1" applyBorder="1"/>
    <xf numFmtId="2" fontId="0" fillId="8" borderId="1" xfId="0" applyNumberFormat="1" applyFill="1" applyBorder="1" applyAlignment="1">
      <alignment horizontal="right"/>
    </xf>
    <xf numFmtId="1" fontId="0" fillId="5" borderId="1" xfId="0" applyNumberFormat="1" applyFill="1" applyBorder="1" applyAlignment="1">
      <alignment horizontal="center"/>
    </xf>
    <xf numFmtId="2" fontId="0" fillId="12" borderId="8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0" fillId="7" borderId="1" xfId="0" applyNumberFormat="1" applyFill="1" applyBorder="1" applyAlignment="1">
      <alignment horizontal="right"/>
    </xf>
    <xf numFmtId="1" fontId="0" fillId="12" borderId="1" xfId="0" applyNumberFormat="1" applyFill="1" applyBorder="1" applyAlignment="1">
      <alignment horizontal="center"/>
    </xf>
    <xf numFmtId="1" fontId="0" fillId="11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8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right"/>
    </xf>
    <xf numFmtId="4" fontId="0" fillId="7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right"/>
    </xf>
    <xf numFmtId="164" fontId="0" fillId="8" borderId="1" xfId="0" applyNumberFormat="1" applyFill="1" applyBorder="1" applyAlignment="1">
      <alignment horizontal="center" vertical="center"/>
    </xf>
    <xf numFmtId="4" fontId="0" fillId="11" borderId="1" xfId="0" applyNumberFormat="1" applyFill="1" applyBorder="1" applyAlignment="1">
      <alignment horizontal="center" vertical="center"/>
    </xf>
    <xf numFmtId="2" fontId="0" fillId="8" borderId="8" xfId="0" applyNumberFormat="1" applyFill="1" applyBorder="1" applyAlignment="1">
      <alignment horizontal="right"/>
    </xf>
    <xf numFmtId="166" fontId="0" fillId="8" borderId="1" xfId="0" applyNumberFormat="1" applyFill="1" applyBorder="1"/>
    <xf numFmtId="4" fontId="0" fillId="11" borderId="1" xfId="0" applyNumberFormat="1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3" fontId="0" fillId="11" borderId="1" xfId="0" applyNumberFormat="1" applyFill="1" applyBorder="1" applyAlignment="1">
      <alignment horizontal="center" vertical="center"/>
    </xf>
    <xf numFmtId="0" fontId="0" fillId="18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 wrapText="1" shrinkToFit="1"/>
    </xf>
    <xf numFmtId="0" fontId="4" fillId="19" borderId="1" xfId="0" applyFont="1" applyFill="1" applyBorder="1" applyAlignment="1">
      <alignment horizontal="center" vertical="center" wrapText="1" shrinkToFit="1"/>
    </xf>
    <xf numFmtId="0" fontId="4" fillId="20" borderId="1" xfId="0" applyFont="1" applyFill="1" applyBorder="1" applyAlignment="1">
      <alignment horizontal="center" vertical="center" wrapText="1" shrinkToFit="1"/>
    </xf>
    <xf numFmtId="2" fontId="4" fillId="21" borderId="1" xfId="0" applyNumberFormat="1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 shrinkToFit="1"/>
    </xf>
    <xf numFmtId="0" fontId="0" fillId="18" borderId="1" xfId="0" applyFill="1" applyBorder="1" applyAlignment="1">
      <alignment horizontal="center" vertical="center" wrapText="1" shrinkToFit="1"/>
    </xf>
    <xf numFmtId="0" fontId="0" fillId="19" borderId="1" xfId="0" applyFill="1" applyBorder="1" applyAlignment="1">
      <alignment horizontal="center" vertical="center" wrapText="1" shrinkToFit="1"/>
    </xf>
    <xf numFmtId="0" fontId="0" fillId="20" borderId="1" xfId="0" applyFill="1" applyBorder="1" applyAlignment="1">
      <alignment horizontal="center" vertical="center" wrapText="1" shrinkToFit="1"/>
    </xf>
    <xf numFmtId="0" fontId="0" fillId="21" borderId="1" xfId="0" applyFill="1" applyBorder="1" applyAlignment="1">
      <alignment horizontal="center" vertical="center" wrapText="1" shrinkToFit="1"/>
    </xf>
    <xf numFmtId="0" fontId="0" fillId="22" borderId="1" xfId="0" applyFill="1" applyBorder="1" applyAlignment="1">
      <alignment horizontal="center" vertical="center" wrapText="1" shrinkToFit="1"/>
    </xf>
    <xf numFmtId="2" fontId="0" fillId="18" borderId="1" xfId="0" applyNumberFormat="1" applyFill="1" applyBorder="1"/>
    <xf numFmtId="2" fontId="0" fillId="19" borderId="1" xfId="0" applyNumberFormat="1" applyFill="1" applyBorder="1"/>
    <xf numFmtId="2" fontId="0" fillId="20" borderId="1" xfId="0" applyNumberFormat="1" applyFill="1" applyBorder="1"/>
    <xf numFmtId="2" fontId="0" fillId="21" borderId="1" xfId="0" applyNumberFormat="1" applyFill="1" applyBorder="1"/>
    <xf numFmtId="2" fontId="0" fillId="22" borderId="1" xfId="0" applyNumberFormat="1" applyFill="1" applyBorder="1"/>
    <xf numFmtId="14" fontId="6" fillId="18" borderId="4" xfId="0" applyNumberFormat="1" applyFont="1" applyFill="1" applyBorder="1" applyAlignment="1">
      <alignment horizontal="center"/>
    </xf>
    <xf numFmtId="14" fontId="6" fillId="19" borderId="4" xfId="0" applyNumberFormat="1" applyFont="1" applyFill="1" applyBorder="1" applyAlignment="1">
      <alignment horizontal="center"/>
    </xf>
    <xf numFmtId="14" fontId="6" fillId="20" borderId="4" xfId="0" applyNumberFormat="1" applyFont="1" applyFill="1" applyBorder="1" applyAlignment="1">
      <alignment horizontal="center"/>
    </xf>
    <xf numFmtId="14" fontId="6" fillId="21" borderId="4" xfId="0" applyNumberFormat="1" applyFont="1" applyFill="1" applyBorder="1" applyAlignment="1">
      <alignment horizontal="center"/>
    </xf>
    <xf numFmtId="14" fontId="6" fillId="22" borderId="1" xfId="0" applyNumberFormat="1" applyFont="1" applyFill="1" applyBorder="1" applyAlignment="1">
      <alignment horizontal="center"/>
    </xf>
    <xf numFmtId="14" fontId="1" fillId="18" borderId="4" xfId="0" applyNumberFormat="1" applyFont="1" applyFill="1" applyBorder="1" applyAlignment="1">
      <alignment horizontal="center"/>
    </xf>
    <xf numFmtId="14" fontId="1" fillId="19" borderId="4" xfId="0" applyNumberFormat="1" applyFont="1" applyFill="1" applyBorder="1" applyAlignment="1">
      <alignment horizontal="center"/>
    </xf>
    <xf numFmtId="14" fontId="1" fillId="20" borderId="4" xfId="0" applyNumberFormat="1" applyFont="1" applyFill="1" applyBorder="1" applyAlignment="1">
      <alignment horizontal="center"/>
    </xf>
    <xf numFmtId="14" fontId="1" fillId="21" borderId="4" xfId="0" applyNumberFormat="1" applyFont="1" applyFill="1" applyBorder="1" applyAlignment="1">
      <alignment horizontal="center"/>
    </xf>
    <xf numFmtId="14" fontId="1" fillId="22" borderId="1" xfId="0" applyNumberFormat="1" applyFont="1" applyFill="1" applyBorder="1" applyAlignment="1">
      <alignment horizontal="center"/>
    </xf>
    <xf numFmtId="2" fontId="4" fillId="18" borderId="1" xfId="0" applyNumberFormat="1" applyFont="1" applyFill="1" applyBorder="1"/>
    <xf numFmtId="2" fontId="4" fillId="19" borderId="1" xfId="0" applyNumberFormat="1" applyFont="1" applyFill="1" applyBorder="1"/>
    <xf numFmtId="2" fontId="4" fillId="20" borderId="1" xfId="0" applyNumberFormat="1" applyFont="1" applyFill="1" applyBorder="1"/>
    <xf numFmtId="2" fontId="4" fillId="21" borderId="1" xfId="0" applyNumberFormat="1" applyFont="1" applyFill="1" applyBorder="1"/>
    <xf numFmtId="2" fontId="4" fillId="22" borderId="1" xfId="0" applyNumberFormat="1" applyFont="1" applyFill="1" applyBorder="1"/>
    <xf numFmtId="2" fontId="0" fillId="18" borderId="1" xfId="0" applyNumberFormat="1" applyFill="1" applyBorder="1" applyAlignment="1">
      <alignment horizontal="center"/>
    </xf>
    <xf numFmtId="2" fontId="0" fillId="20" borderId="1" xfId="0" applyNumberFormat="1" applyFill="1" applyBorder="1" applyAlignment="1">
      <alignment horizontal="center"/>
    </xf>
    <xf numFmtId="2" fontId="0" fillId="21" borderId="1" xfId="0" applyNumberFormat="1" applyFill="1" applyBorder="1" applyAlignment="1">
      <alignment horizontal="center"/>
    </xf>
    <xf numFmtId="2" fontId="0" fillId="22" borderId="1" xfId="0" applyNumberFormat="1" applyFill="1" applyBorder="1" applyAlignment="1">
      <alignment horizontal="center"/>
    </xf>
    <xf numFmtId="1" fontId="0" fillId="18" borderId="1" xfId="0" applyNumberFormat="1" applyFill="1" applyBorder="1" applyAlignment="1">
      <alignment horizontal="center"/>
    </xf>
    <xf numFmtId="1" fontId="0" fillId="22" borderId="1" xfId="0" applyNumberFormat="1" applyFill="1" applyBorder="1" applyAlignment="1">
      <alignment horizontal="center"/>
    </xf>
    <xf numFmtId="1" fontId="0" fillId="20" borderId="1" xfId="0" applyNumberFormat="1" applyFill="1" applyBorder="1" applyAlignment="1">
      <alignment horizontal="center"/>
    </xf>
    <xf numFmtId="1" fontId="0" fillId="21" borderId="1" xfId="0" applyNumberFormat="1" applyFill="1" applyBorder="1" applyAlignment="1">
      <alignment horizontal="center"/>
    </xf>
    <xf numFmtId="1" fontId="0" fillId="18" borderId="1" xfId="0" applyNumberFormat="1" applyFill="1" applyBorder="1"/>
    <xf numFmtId="2" fontId="4" fillId="20" borderId="12" xfId="0" applyNumberFormat="1" applyFont="1" applyFill="1" applyBorder="1"/>
    <xf numFmtId="2" fontId="4" fillId="0" borderId="0" xfId="0" applyNumberFormat="1" applyFont="1"/>
    <xf numFmtId="0" fontId="0" fillId="0" borderId="0" xfId="0" applyAlignment="1">
      <alignment horizontal="center" vertical="center" wrapText="1" shrinkToFit="1"/>
    </xf>
    <xf numFmtId="0" fontId="0" fillId="19" borderId="1" xfId="0" applyFill="1" applyBorder="1" applyAlignment="1">
      <alignment horizontal="right" vertical="center" wrapText="1" shrinkToFit="1"/>
    </xf>
    <xf numFmtId="1" fontId="0" fillId="21" borderId="1" xfId="0" applyNumberFormat="1" applyFill="1" applyBorder="1"/>
    <xf numFmtId="1" fontId="0" fillId="22" borderId="1" xfId="0" applyNumberFormat="1" applyFill="1" applyBorder="1"/>
    <xf numFmtId="2" fontId="0" fillId="3" borderId="1" xfId="0" applyNumberFormat="1" applyFill="1" applyBorder="1" applyAlignment="1">
      <alignment horizontal="center" vertical="center"/>
    </xf>
    <xf numFmtId="3" fontId="0" fillId="1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1" fontId="0" fillId="18" borderId="12" xfId="0" applyNumberFormat="1" applyFill="1" applyBorder="1"/>
    <xf numFmtId="0" fontId="0" fillId="19" borderId="12" xfId="0" applyFill="1" applyBorder="1" applyAlignment="1">
      <alignment horizontal="right" vertical="center" wrapText="1" shrinkToFit="1"/>
    </xf>
    <xf numFmtId="1" fontId="0" fillId="22" borderId="12" xfId="0" applyNumberFormat="1" applyFill="1" applyBorder="1"/>
    <xf numFmtId="1" fontId="0" fillId="21" borderId="12" xfId="0" applyNumberFormat="1" applyFill="1" applyBorder="1"/>
    <xf numFmtId="2" fontId="4" fillId="3" borderId="1" xfId="0" applyNumberFormat="1" applyFont="1" applyFill="1" applyBorder="1" applyAlignment="1">
      <alignment horizontal="center"/>
    </xf>
    <xf numFmtId="166" fontId="0" fillId="21" borderId="1" xfId="0" applyNumberFormat="1" applyFill="1" applyBorder="1"/>
    <xf numFmtId="166" fontId="0" fillId="22" borderId="1" xfId="0" applyNumberFormat="1" applyFill="1" applyBorder="1"/>
    <xf numFmtId="166" fontId="4" fillId="22" borderId="1" xfId="0" applyNumberFormat="1" applyFont="1" applyFill="1" applyBorder="1"/>
    <xf numFmtId="167" fontId="0" fillId="7" borderId="1" xfId="0" applyNumberFormat="1" applyFill="1" applyBorder="1" applyAlignment="1">
      <alignment horizontal="center"/>
    </xf>
    <xf numFmtId="166" fontId="0" fillId="7" borderId="1" xfId="0" applyNumberFormat="1" applyFill="1" applyBorder="1" applyAlignment="1">
      <alignment horizontal="right"/>
    </xf>
    <xf numFmtId="166" fontId="0" fillId="18" borderId="1" xfId="0" applyNumberFormat="1" applyFill="1" applyBorder="1" applyAlignment="1">
      <alignment horizontal="center"/>
    </xf>
    <xf numFmtId="166" fontId="0" fillId="7" borderId="1" xfId="0" applyNumberFormat="1" applyFill="1" applyBorder="1" applyAlignment="1">
      <alignment horizontal="center" vertical="center"/>
    </xf>
    <xf numFmtId="2" fontId="0" fillId="18" borderId="1" xfId="0" applyNumberFormat="1" applyFill="1" applyBorder="1" applyAlignment="1">
      <alignment horizontal="right"/>
    </xf>
    <xf numFmtId="2" fontId="0" fillId="20" borderId="1" xfId="0" applyNumberFormat="1" applyFill="1" applyBorder="1" applyAlignment="1">
      <alignment horizontal="right"/>
    </xf>
    <xf numFmtId="1" fontId="0" fillId="20" borderId="1" xfId="0" applyNumberFormat="1" applyFill="1" applyBorder="1"/>
    <xf numFmtId="166" fontId="0" fillId="20" borderId="1" xfId="0" applyNumberFormat="1" applyFill="1" applyBorder="1" applyAlignment="1">
      <alignment horizontal="center"/>
    </xf>
    <xf numFmtId="2" fontId="0" fillId="19" borderId="1" xfId="0" applyNumberFormat="1" applyFill="1" applyBorder="1" applyAlignment="1">
      <alignment horizontal="right" vertical="center" wrapText="1" shrinkToFit="1"/>
    </xf>
    <xf numFmtId="166" fontId="0" fillId="8" borderId="1" xfId="0" applyNumberFormat="1" applyFill="1" applyBorder="1" applyAlignment="1">
      <alignment horizontal="right"/>
    </xf>
    <xf numFmtId="166" fontId="0" fillId="16" borderId="1" xfId="0" applyNumberFormat="1" applyFill="1" applyBorder="1" applyAlignment="1">
      <alignment horizontal="right"/>
    </xf>
    <xf numFmtId="166" fontId="0" fillId="3" borderId="1" xfId="0" applyNumberFormat="1" applyFill="1" applyBorder="1" applyAlignment="1">
      <alignment horizontal="right"/>
    </xf>
    <xf numFmtId="166" fontId="0" fillId="3" borderId="12" xfId="0" applyNumberFormat="1" applyFill="1" applyBorder="1" applyAlignment="1">
      <alignment horizontal="right"/>
    </xf>
    <xf numFmtId="166" fontId="0" fillId="3" borderId="1" xfId="0" applyNumberFormat="1" applyFill="1" applyBorder="1"/>
    <xf numFmtId="166" fontId="0" fillId="4" borderId="1" xfId="0" applyNumberFormat="1" applyFill="1" applyBorder="1" applyAlignment="1">
      <alignment horizontal="right"/>
    </xf>
    <xf numFmtId="166" fontId="0" fillId="18" borderId="1" xfId="0" applyNumberFormat="1" applyFill="1" applyBorder="1" applyAlignment="1">
      <alignment horizontal="right"/>
    </xf>
    <xf numFmtId="166" fontId="0" fillId="19" borderId="1" xfId="0" applyNumberFormat="1" applyFill="1" applyBorder="1" applyAlignment="1">
      <alignment horizontal="right" vertical="center" wrapText="1" shrinkToFit="1"/>
    </xf>
    <xf numFmtId="166" fontId="0" fillId="20" borderId="1" xfId="0" applyNumberFormat="1" applyFill="1" applyBorder="1"/>
    <xf numFmtId="166" fontId="0" fillId="7" borderId="1" xfId="0" applyNumberFormat="1" applyFill="1" applyBorder="1" applyAlignment="1">
      <alignment horizontal="center"/>
    </xf>
    <xf numFmtId="166" fontId="0" fillId="12" borderId="1" xfId="0" applyNumberFormat="1" applyFill="1" applyBorder="1"/>
    <xf numFmtId="167" fontId="0" fillId="20" borderId="1" xfId="0" applyNumberFormat="1" applyFill="1" applyBorder="1" applyAlignment="1">
      <alignment horizontal="center"/>
    </xf>
    <xf numFmtId="166" fontId="0" fillId="20" borderId="1" xfId="0" applyNumberFormat="1" applyFill="1" applyBorder="1" applyAlignment="1">
      <alignment horizontal="right"/>
    </xf>
    <xf numFmtId="1" fontId="0" fillId="21" borderId="1" xfId="0" applyNumberFormat="1" applyFill="1" applyBorder="1" applyAlignment="1">
      <alignment horizontal="right"/>
    </xf>
    <xf numFmtId="1" fontId="0" fillId="19" borderId="1" xfId="0" applyNumberFormat="1" applyFill="1" applyBorder="1" applyAlignment="1">
      <alignment horizontal="center" vertical="center" wrapText="1" shrinkToFit="1"/>
    </xf>
    <xf numFmtId="1" fontId="0" fillId="3" borderId="1" xfId="0" applyNumberFormat="1" applyFill="1" applyBorder="1" applyAlignment="1">
      <alignment horizontal="right"/>
    </xf>
    <xf numFmtId="166" fontId="0" fillId="4" borderId="1" xfId="0" applyNumberFormat="1" applyFill="1" applyBorder="1"/>
    <xf numFmtId="166" fontId="0" fillId="7" borderId="1" xfId="0" applyNumberFormat="1" applyFill="1" applyBorder="1"/>
    <xf numFmtId="166" fontId="0" fillId="21" borderId="1" xfId="0" applyNumberFormat="1" applyFill="1" applyBorder="1" applyAlignment="1">
      <alignment horizontal="right"/>
    </xf>
    <xf numFmtId="166" fontId="0" fillId="22" borderId="1" xfId="0" applyNumberFormat="1" applyFill="1" applyBorder="1" applyAlignment="1">
      <alignment horizontal="right"/>
    </xf>
    <xf numFmtId="2" fontId="4" fillId="20" borderId="1" xfId="0" applyNumberFormat="1" applyFont="1" applyFill="1" applyBorder="1" applyAlignment="1">
      <alignment horizontal="center"/>
    </xf>
    <xf numFmtId="166" fontId="0" fillId="22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right"/>
    </xf>
    <xf numFmtId="166" fontId="0" fillId="6" borderId="1" xfId="0" applyNumberFormat="1" applyFill="1" applyBorder="1" applyAlignment="1">
      <alignment horizontal="right"/>
    </xf>
    <xf numFmtId="1" fontId="0" fillId="6" borderId="1" xfId="0" applyNumberFormat="1" applyFill="1" applyBorder="1" applyAlignment="1">
      <alignment horizontal="right"/>
    </xf>
    <xf numFmtId="2" fontId="0" fillId="6" borderId="1" xfId="0" applyNumberFormat="1" applyFill="1" applyBorder="1" applyAlignment="1">
      <alignment horizontal="center" vertical="center"/>
    </xf>
    <xf numFmtId="2" fontId="0" fillId="19" borderId="1" xfId="0" applyNumberFormat="1" applyFill="1" applyBorder="1" applyAlignment="1">
      <alignment horizontal="center" vertical="center" wrapText="1" shrinkToFit="1"/>
    </xf>
    <xf numFmtId="166" fontId="0" fillId="19" borderId="1" xfId="0" applyNumberFormat="1" applyFill="1" applyBorder="1" applyAlignment="1">
      <alignment horizontal="center" vertical="center" wrapText="1" shrinkToFit="1"/>
    </xf>
    <xf numFmtId="2" fontId="4" fillId="20" borderId="1" xfId="0" applyNumberFormat="1" applyFont="1" applyFill="1" applyBorder="1" applyAlignment="1">
      <alignment horizontal="right" vertical="center"/>
    </xf>
    <xf numFmtId="1" fontId="0" fillId="22" borderId="1" xfId="0" applyNumberFormat="1" applyFill="1" applyBorder="1" applyAlignment="1">
      <alignment horizontal="center" vertical="center"/>
    </xf>
    <xf numFmtId="167" fontId="0" fillId="7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right"/>
    </xf>
    <xf numFmtId="166" fontId="0" fillId="8" borderId="1" xfId="0" applyNumberFormat="1" applyFill="1" applyBorder="1" applyAlignment="1">
      <alignment horizontal="left" indent="8"/>
    </xf>
    <xf numFmtId="2" fontId="4" fillId="20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0" fillId="21" borderId="1" xfId="0" applyNumberFormat="1" applyFill="1" applyBorder="1" applyAlignment="1">
      <alignment horizontal="left" vertical="center" indent="5"/>
    </xf>
    <xf numFmtId="164" fontId="0" fillId="4" borderId="1" xfId="0" applyNumberFormat="1" applyFill="1" applyBorder="1" applyAlignment="1">
      <alignment horizontal="center" vertical="center"/>
    </xf>
    <xf numFmtId="1" fontId="0" fillId="19" borderId="1" xfId="0" applyNumberFormat="1" applyFill="1" applyBorder="1" applyAlignment="1">
      <alignment horizontal="center" vertical="center" shrinkToFit="1"/>
    </xf>
    <xf numFmtId="166" fontId="0" fillId="4" borderId="1" xfId="0" applyNumberFormat="1" applyFill="1" applyBorder="1" applyAlignment="1">
      <alignment horizontal="center"/>
    </xf>
    <xf numFmtId="2" fontId="0" fillId="18" borderId="1" xfId="0" applyNumberFormat="1" applyFill="1" applyBorder="1" applyAlignment="1">
      <alignment horizontal="center" vertical="center"/>
    </xf>
    <xf numFmtId="168" fontId="0" fillId="7" borderId="1" xfId="0" applyNumberFormat="1" applyFill="1" applyBorder="1" applyAlignment="1">
      <alignment horizontal="center"/>
    </xf>
    <xf numFmtId="1" fontId="0" fillId="20" borderId="1" xfId="0" applyNumberFormat="1" applyFill="1" applyBorder="1" applyAlignment="1">
      <alignment horizontal="center" vertical="center"/>
    </xf>
    <xf numFmtId="1" fontId="0" fillId="21" borderId="1" xfId="0" applyNumberFormat="1" applyFill="1" applyBorder="1" applyAlignment="1">
      <alignment horizontal="right" vertical="center"/>
    </xf>
    <xf numFmtId="1" fontId="0" fillId="18" borderId="1" xfId="0" applyNumberFormat="1" applyFill="1" applyBorder="1" applyAlignment="1">
      <alignment horizontal="right" vertical="center"/>
    </xf>
    <xf numFmtId="1" fontId="0" fillId="7" borderId="1" xfId="0" applyNumberFormat="1" applyFill="1" applyBorder="1" applyAlignment="1">
      <alignment horizontal="right" vertical="center"/>
    </xf>
    <xf numFmtId="1" fontId="0" fillId="22" borderId="1" xfId="0" applyNumberFormat="1" applyFill="1" applyBorder="1" applyAlignment="1">
      <alignment horizontal="right" vertical="center"/>
    </xf>
    <xf numFmtId="1" fontId="0" fillId="22" borderId="1" xfId="0" applyNumberFormat="1" applyFill="1" applyBorder="1" applyAlignment="1">
      <alignment horizontal="right"/>
    </xf>
    <xf numFmtId="1" fontId="0" fillId="3" borderId="1" xfId="0" applyNumberFormat="1" applyFill="1" applyBorder="1" applyAlignment="1">
      <alignment horizontal="right" vertical="center"/>
    </xf>
    <xf numFmtId="2" fontId="4" fillId="8" borderId="1" xfId="0" applyNumberFormat="1" applyFont="1" applyFill="1" applyBorder="1" applyAlignment="1">
      <alignment horizontal="right"/>
    </xf>
    <xf numFmtId="0" fontId="0" fillId="19" borderId="1" xfId="0" applyFill="1" applyBorder="1" applyAlignment="1">
      <alignment horizontal="center" vertical="center" shrinkToFit="1"/>
    </xf>
    <xf numFmtId="166" fontId="0" fillId="3" borderId="12" xfId="0" applyNumberFormat="1" applyFill="1" applyBorder="1" applyAlignment="1">
      <alignment horizontal="center"/>
    </xf>
    <xf numFmtId="1" fontId="4" fillId="22" borderId="1" xfId="0" applyNumberFormat="1" applyFont="1" applyFill="1" applyBorder="1"/>
    <xf numFmtId="166" fontId="0" fillId="3" borderId="1" xfId="0" applyNumberFormat="1" applyFill="1" applyBorder="1" applyAlignment="1">
      <alignment horizontal="center"/>
    </xf>
    <xf numFmtId="4" fontId="0" fillId="11" borderId="12" xfId="0" applyNumberForma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8" fontId="4" fillId="11" borderId="6" xfId="0" applyNumberFormat="1" applyFont="1" applyFill="1" applyBorder="1" applyAlignment="1">
      <alignment horizontal="right"/>
    </xf>
    <xf numFmtId="2" fontId="0" fillId="22" borderId="1" xfId="0" applyNumberFormat="1" applyFill="1" applyBorder="1" applyAlignment="1">
      <alignment horizontal="center" vertical="center"/>
    </xf>
    <xf numFmtId="1" fontId="4" fillId="21" borderId="1" xfId="0" applyNumberFormat="1" applyFont="1" applyFill="1" applyBorder="1" applyAlignment="1">
      <alignment horizontal="center"/>
    </xf>
    <xf numFmtId="1" fontId="4" fillId="21" borderId="1" xfId="0" applyNumberFormat="1" applyFont="1" applyFill="1" applyBorder="1" applyAlignment="1">
      <alignment horizontal="center" vertical="center"/>
    </xf>
    <xf numFmtId="2" fontId="0" fillId="21" borderId="1" xfId="0" applyNumberFormat="1" applyFill="1" applyBorder="1" applyAlignment="1">
      <alignment horizontal="right"/>
    </xf>
    <xf numFmtId="166" fontId="0" fillId="21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 vertical="center"/>
    </xf>
    <xf numFmtId="167" fontId="0" fillId="18" borderId="1" xfId="0" applyNumberFormat="1" applyFill="1" applyBorder="1" applyAlignment="1">
      <alignment horizontal="center"/>
    </xf>
    <xf numFmtId="1" fontId="0" fillId="18" borderId="1" xfId="0" applyNumberFormat="1" applyFill="1" applyBorder="1" applyAlignment="1">
      <alignment horizontal="center" vertical="center"/>
    </xf>
    <xf numFmtId="2" fontId="0" fillId="12" borderId="13" xfId="0" applyNumberFormat="1" applyFill="1" applyBorder="1"/>
    <xf numFmtId="166" fontId="0" fillId="8" borderId="12" xfId="0" applyNumberFormat="1" applyFill="1" applyBorder="1"/>
    <xf numFmtId="2" fontId="0" fillId="8" borderId="13" xfId="0" applyNumberFormat="1" applyFill="1" applyBorder="1" applyAlignment="1">
      <alignment horizontal="right"/>
    </xf>
    <xf numFmtId="166" fontId="0" fillId="8" borderId="12" xfId="0" applyNumberFormat="1" applyFill="1" applyBorder="1" applyAlignment="1">
      <alignment horizontal="right"/>
    </xf>
    <xf numFmtId="2" fontId="0" fillId="8" borderId="12" xfId="0" applyNumberFormat="1" applyFill="1" applyBorder="1"/>
    <xf numFmtId="2" fontId="0" fillId="8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166" fontId="0" fillId="7" borderId="12" xfId="0" applyNumberFormat="1" applyFill="1" applyBorder="1" applyAlignment="1">
      <alignment horizontal="right"/>
    </xf>
    <xf numFmtId="166" fontId="0" fillId="18" borderId="12" xfId="0" applyNumberFormat="1" applyFill="1" applyBorder="1" applyAlignment="1">
      <alignment horizontal="right"/>
    </xf>
    <xf numFmtId="166" fontId="0" fillId="20" borderId="12" xfId="0" applyNumberFormat="1" applyFill="1" applyBorder="1" applyAlignment="1">
      <alignment horizontal="right"/>
    </xf>
    <xf numFmtId="166" fontId="0" fillId="21" borderId="12" xfId="0" applyNumberFormat="1" applyFill="1" applyBorder="1" applyAlignment="1">
      <alignment horizontal="center"/>
    </xf>
    <xf numFmtId="166" fontId="0" fillId="22" borderId="12" xfId="0" applyNumberFormat="1" applyFill="1" applyBorder="1" applyAlignment="1">
      <alignment horizontal="center"/>
    </xf>
    <xf numFmtId="14" fontId="1" fillId="2" borderId="12" xfId="0" applyNumberFormat="1" applyFont="1" applyFill="1" applyBorder="1" applyAlignment="1">
      <alignment horizontal="center" vertical="center"/>
    </xf>
    <xf numFmtId="2" fontId="0" fillId="8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3" fontId="0" fillId="12" borderId="12" xfId="0" applyNumberFormat="1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18" borderId="12" xfId="0" applyNumberFormat="1" applyFill="1" applyBorder="1" applyAlignment="1">
      <alignment horizontal="center"/>
    </xf>
    <xf numFmtId="0" fontId="0" fillId="19" borderId="12" xfId="0" applyFill="1" applyBorder="1" applyAlignment="1">
      <alignment horizontal="center" vertical="center" wrapText="1" shrinkToFit="1"/>
    </xf>
    <xf numFmtId="166" fontId="0" fillId="20" borderId="12" xfId="0" applyNumberFormat="1" applyFill="1" applyBorder="1" applyAlignment="1">
      <alignment horizontal="center"/>
    </xf>
    <xf numFmtId="2" fontId="0" fillId="21" borderId="12" xfId="0" applyNumberFormat="1" applyFill="1" applyBorder="1" applyAlignment="1">
      <alignment horizontal="center"/>
    </xf>
    <xf numFmtId="2" fontId="0" fillId="22" borderId="12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1" fontId="0" fillId="18" borderId="1" xfId="0" applyNumberFormat="1" applyFill="1" applyBorder="1" applyAlignment="1">
      <alignment horizontal="right"/>
    </xf>
    <xf numFmtId="166" fontId="0" fillId="8" borderId="1" xfId="0" applyNumberFormat="1" applyFill="1" applyBorder="1" applyAlignment="1">
      <alignment horizontal="center"/>
    </xf>
    <xf numFmtId="1" fontId="16" fillId="7" borderId="1" xfId="0" applyNumberFormat="1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 wrapText="1" shrinkToFit="1"/>
    </xf>
    <xf numFmtId="3" fontId="0" fillId="12" borderId="12" xfId="0" applyNumberFormat="1" applyFill="1" applyBorder="1" applyAlignment="1">
      <alignment horizontal="center"/>
    </xf>
    <xf numFmtId="167" fontId="0" fillId="7" borderId="12" xfId="0" applyNumberFormat="1" applyFill="1" applyBorder="1" applyAlignment="1">
      <alignment horizontal="center" vertical="center"/>
    </xf>
    <xf numFmtId="2" fontId="16" fillId="7" borderId="12" xfId="0" applyNumberFormat="1" applyFont="1" applyFill="1" applyBorder="1" applyAlignment="1">
      <alignment horizontal="center" vertical="center"/>
    </xf>
    <xf numFmtId="166" fontId="0" fillId="18" borderId="12" xfId="0" applyNumberFormat="1" applyFill="1" applyBorder="1" applyAlignment="1">
      <alignment horizontal="center"/>
    </xf>
    <xf numFmtId="3" fontId="0" fillId="11" borderId="6" xfId="0" applyNumberFormat="1" applyFill="1" applyBorder="1" applyAlignment="1">
      <alignment horizontal="left"/>
    </xf>
    <xf numFmtId="0" fontId="0" fillId="19" borderId="1" xfId="0" applyFill="1" applyBorder="1" applyAlignment="1">
      <alignment horizontal="center" wrapText="1" shrinkToFit="1"/>
    </xf>
    <xf numFmtId="166" fontId="0" fillId="3" borderId="1" xfId="0" applyNumberFormat="1" applyFill="1" applyBorder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166" fontId="0" fillId="18" borderId="1" xfId="0" applyNumberFormat="1" applyFill="1" applyBorder="1" applyAlignment="1">
      <alignment horizontal="center" vertical="center"/>
    </xf>
    <xf numFmtId="166" fontId="0" fillId="21" borderId="1" xfId="0" applyNumberFormat="1" applyFill="1" applyBorder="1" applyAlignment="1">
      <alignment horizontal="center" vertical="center"/>
    </xf>
    <xf numFmtId="166" fontId="0" fillId="20" borderId="1" xfId="0" applyNumberFormat="1" applyFill="1" applyBorder="1" applyAlignment="1">
      <alignment horizontal="center" vertical="center"/>
    </xf>
    <xf numFmtId="166" fontId="0" fillId="20" borderId="1" xfId="0" applyNumberFormat="1" applyFill="1" applyBorder="1" applyAlignment="1">
      <alignment vertical="center"/>
    </xf>
    <xf numFmtId="2" fontId="4" fillId="7" borderId="1" xfId="0" applyNumberFormat="1" applyFont="1" applyFill="1" applyBorder="1" applyAlignment="1">
      <alignment horizontal="center"/>
    </xf>
    <xf numFmtId="166" fontId="16" fillId="7" borderId="1" xfId="0" applyNumberFormat="1" applyFont="1" applyFill="1" applyBorder="1" applyAlignment="1">
      <alignment horizontal="right"/>
    </xf>
    <xf numFmtId="2" fontId="4" fillId="21" borderId="1" xfId="0" applyNumberFormat="1" applyFont="1" applyFill="1" applyBorder="1" applyAlignment="1">
      <alignment horizontal="right"/>
    </xf>
    <xf numFmtId="166" fontId="16" fillId="7" borderId="1" xfId="0" applyNumberFormat="1" applyFont="1" applyFill="1" applyBorder="1" applyAlignment="1">
      <alignment horizontal="center"/>
    </xf>
    <xf numFmtId="166" fontId="16" fillId="7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/>
    </xf>
    <xf numFmtId="1" fontId="0" fillId="20" borderId="1" xfId="0" applyNumberFormat="1" applyFill="1" applyBorder="1" applyAlignment="1">
      <alignment horizontal="right"/>
    </xf>
    <xf numFmtId="0" fontId="0" fillId="0" borderId="15" xfId="0" applyBorder="1"/>
    <xf numFmtId="2" fontId="0" fillId="8" borderId="8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3" fontId="0" fillId="12" borderId="8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167" fontId="0" fillId="7" borderId="8" xfId="0" applyNumberFormat="1" applyFill="1" applyBorder="1" applyAlignment="1">
      <alignment horizontal="center" vertical="center"/>
    </xf>
    <xf numFmtId="2" fontId="0" fillId="7" borderId="8" xfId="0" applyNumberFormat="1" applyFill="1" applyBorder="1" applyAlignment="1">
      <alignment horizontal="center" vertical="center"/>
    </xf>
    <xf numFmtId="166" fontId="0" fillId="18" borderId="8" xfId="0" applyNumberFormat="1" applyFill="1" applyBorder="1" applyAlignment="1">
      <alignment horizontal="center"/>
    </xf>
    <xf numFmtId="0" fontId="0" fillId="19" borderId="8" xfId="0" applyFill="1" applyBorder="1" applyAlignment="1">
      <alignment horizontal="center" vertical="center" wrapText="1" shrinkToFit="1"/>
    </xf>
    <xf numFmtId="166" fontId="0" fillId="20" borderId="8" xfId="0" applyNumberFormat="1" applyFill="1" applyBorder="1" applyAlignment="1">
      <alignment horizontal="center"/>
    </xf>
    <xf numFmtId="2" fontId="0" fillId="21" borderId="8" xfId="0" applyNumberFormat="1" applyFill="1" applyBorder="1" applyAlignment="1">
      <alignment horizontal="center"/>
    </xf>
    <xf numFmtId="2" fontId="0" fillId="22" borderId="8" xfId="0" applyNumberFormat="1" applyFill="1" applyBorder="1" applyAlignment="1">
      <alignment horizontal="center"/>
    </xf>
    <xf numFmtId="4" fontId="0" fillId="11" borderId="8" xfId="0" applyNumberFormat="1" applyFill="1" applyBorder="1" applyAlignment="1">
      <alignment horizontal="center"/>
    </xf>
    <xf numFmtId="2" fontId="0" fillId="0" borderId="1" xfId="0" applyNumberFormat="1" applyBorder="1"/>
    <xf numFmtId="0" fontId="0" fillId="0" borderId="16" xfId="0" applyBorder="1"/>
    <xf numFmtId="2" fontId="4" fillId="18" borderId="1" xfId="0" applyNumberFormat="1" applyFont="1" applyFill="1" applyBorder="1" applyAlignment="1">
      <alignment horizontal="center"/>
    </xf>
    <xf numFmtId="1" fontId="0" fillId="7" borderId="8" xfId="0" applyNumberForma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14" fontId="6" fillId="13" borderId="2" xfId="0" applyNumberFormat="1" applyFont="1" applyFill="1" applyBorder="1" applyAlignment="1">
      <alignment horizontal="center"/>
    </xf>
    <xf numFmtId="14" fontId="6" fillId="13" borderId="3" xfId="0" applyNumberFormat="1" applyFont="1" applyFill="1" applyBorder="1" applyAlignment="1">
      <alignment horizontal="center"/>
    </xf>
    <xf numFmtId="166" fontId="4" fillId="0" borderId="0" xfId="0" applyNumberFormat="1" applyFon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Control</a:t>
            </a:r>
            <a:r>
              <a:rPr lang="es-ES" baseline="0"/>
              <a:t> semanal de caudal</a:t>
            </a:r>
            <a:endParaRPr lang="es-E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57031279331351E-2"/>
          <c:y val="0.22873528386743078"/>
          <c:w val="0.84145739513582984"/>
          <c:h val="0.64607802173540163"/>
        </c:manualLayout>
      </c:layout>
      <c:lineChart>
        <c:grouping val="standard"/>
        <c:varyColors val="0"/>
        <c:ser>
          <c:idx val="0"/>
          <c:order val="0"/>
          <c:tx>
            <c:strRef>
              <c:f>Caudal!$D$7</c:f>
              <c:strCache>
                <c:ptCount val="1"/>
                <c:pt idx="0">
                  <c:v>Drenaje Los Alcázares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Caudal!$D$9:$D$486</c:f>
              <c:numCache>
                <c:formatCode>0.00</c:formatCode>
                <c:ptCount val="472"/>
                <c:pt idx="0">
                  <c:v>0.92</c:v>
                </c:pt>
                <c:pt idx="1">
                  <c:v>0.83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0.76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72">
                  <c:v>0</c:v>
                </c:pt>
                <c:pt idx="80">
                  <c:v>0</c:v>
                </c:pt>
                <c:pt idx="81">
                  <c:v>4.59</c:v>
                </c:pt>
                <c:pt idx="82">
                  <c:v>2.1</c:v>
                </c:pt>
                <c:pt idx="83">
                  <c:v>2.4900000000000002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43-460A-9BF4-BD025C68A119}"/>
            </c:ext>
          </c:extLst>
        </c:ser>
        <c:ser>
          <c:idx val="1"/>
          <c:order val="1"/>
          <c:tx>
            <c:strRef>
              <c:f>Caudal!$E$7</c:f>
              <c:strCache>
                <c:ptCount val="1"/>
                <c:pt idx="0">
                  <c:v>Desembocadura rambla Albujón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Caudal!$E$9:$E$486</c:f>
              <c:numCache>
                <c:formatCode>0.00</c:formatCode>
                <c:ptCount val="4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156.82</c:v>
                </c:pt>
                <c:pt idx="7">
                  <c:v>0</c:v>
                </c:pt>
                <c:pt idx="8">
                  <c:v>0</c:v>
                </c:pt>
                <c:pt idx="9">
                  <c:v>248.82</c:v>
                </c:pt>
                <c:pt idx="10">
                  <c:v>138.18</c:v>
                </c:pt>
                <c:pt idx="11">
                  <c:v>198.54</c:v>
                </c:pt>
                <c:pt idx="12">
                  <c:v>204.33</c:v>
                </c:pt>
                <c:pt idx="13">
                  <c:v>200.83</c:v>
                </c:pt>
                <c:pt idx="14">
                  <c:v>0</c:v>
                </c:pt>
                <c:pt idx="15">
                  <c:v>419.67</c:v>
                </c:pt>
                <c:pt idx="16">
                  <c:v>363.7</c:v>
                </c:pt>
                <c:pt idx="17">
                  <c:v>349.08</c:v>
                </c:pt>
                <c:pt idx="18">
                  <c:v>259.86</c:v>
                </c:pt>
                <c:pt idx="19">
                  <c:v>228.16</c:v>
                </c:pt>
                <c:pt idx="20">
                  <c:v>272.63</c:v>
                </c:pt>
                <c:pt idx="21">
                  <c:v>1449.4</c:v>
                </c:pt>
                <c:pt idx="22">
                  <c:v>524.11</c:v>
                </c:pt>
                <c:pt idx="23">
                  <c:v>354.87</c:v>
                </c:pt>
                <c:pt idx="24">
                  <c:v>300.62</c:v>
                </c:pt>
                <c:pt idx="25">
                  <c:v>326.42</c:v>
                </c:pt>
                <c:pt idx="26">
                  <c:v>302.86</c:v>
                </c:pt>
                <c:pt idx="27">
                  <c:v>193.51</c:v>
                </c:pt>
                <c:pt idx="28">
                  <c:v>225.32</c:v>
                </c:pt>
                <c:pt idx="29">
                  <c:v>181.47</c:v>
                </c:pt>
                <c:pt idx="30">
                  <c:v>0</c:v>
                </c:pt>
                <c:pt idx="31">
                  <c:v>851.05</c:v>
                </c:pt>
                <c:pt idx="32">
                  <c:v>625.75</c:v>
                </c:pt>
                <c:pt idx="33">
                  <c:v>514.79999999999995</c:v>
                </c:pt>
                <c:pt idx="34">
                  <c:v>491.9</c:v>
                </c:pt>
                <c:pt idx="35">
                  <c:v>402.33</c:v>
                </c:pt>
                <c:pt idx="36">
                  <c:v>316.77999999999997</c:v>
                </c:pt>
                <c:pt idx="37">
                  <c:v>425.14</c:v>
                </c:pt>
                <c:pt idx="38">
                  <c:v>270.7</c:v>
                </c:pt>
                <c:pt idx="39">
                  <c:v>294.70999999999998</c:v>
                </c:pt>
                <c:pt idx="40">
                  <c:v>241.59</c:v>
                </c:pt>
                <c:pt idx="41">
                  <c:v>473</c:v>
                </c:pt>
                <c:pt idx="42">
                  <c:v>374.24</c:v>
                </c:pt>
                <c:pt idx="43">
                  <c:v>302.77</c:v>
                </c:pt>
                <c:pt idx="44">
                  <c:v>162.44</c:v>
                </c:pt>
                <c:pt idx="45">
                  <c:v>124.46</c:v>
                </c:pt>
                <c:pt idx="46">
                  <c:v>147.30000000000001</c:v>
                </c:pt>
                <c:pt idx="47">
                  <c:v>176.66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116.51</c:v>
                </c:pt>
                <c:pt idx="54">
                  <c:v>160.91999999999999</c:v>
                </c:pt>
                <c:pt idx="55">
                  <c:v>39</c:v>
                </c:pt>
                <c:pt idx="56">
                  <c:v>177.31</c:v>
                </c:pt>
                <c:pt idx="57">
                  <c:v>0</c:v>
                </c:pt>
                <c:pt idx="58">
                  <c:v>150.21</c:v>
                </c:pt>
                <c:pt idx="59">
                  <c:v>0</c:v>
                </c:pt>
                <c:pt idx="60">
                  <c:v>0</c:v>
                </c:pt>
                <c:pt idx="61">
                  <c:v>178.72</c:v>
                </c:pt>
                <c:pt idx="62">
                  <c:v>0</c:v>
                </c:pt>
                <c:pt idx="63">
                  <c:v>66.28</c:v>
                </c:pt>
                <c:pt idx="64">
                  <c:v>169.28</c:v>
                </c:pt>
                <c:pt idx="65">
                  <c:v>185.39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18.690000000000001</c:v>
                </c:pt>
                <c:pt idx="71">
                  <c:v>72.91</c:v>
                </c:pt>
                <c:pt idx="72">
                  <c:v>158.36000000000001</c:v>
                </c:pt>
                <c:pt idx="73">
                  <c:v>138.93</c:v>
                </c:pt>
                <c:pt idx="74">
                  <c:v>0</c:v>
                </c:pt>
                <c:pt idx="75">
                  <c:v>45.1</c:v>
                </c:pt>
                <c:pt idx="76">
                  <c:v>72.39</c:v>
                </c:pt>
                <c:pt idx="77">
                  <c:v>72.48</c:v>
                </c:pt>
                <c:pt idx="78">
                  <c:v>66.06</c:v>
                </c:pt>
                <c:pt idx="79">
                  <c:v>25.96</c:v>
                </c:pt>
                <c:pt idx="80">
                  <c:v>1412.15</c:v>
                </c:pt>
                <c:pt idx="81">
                  <c:v>256.86</c:v>
                </c:pt>
                <c:pt idx="82">
                  <c:v>222.66</c:v>
                </c:pt>
                <c:pt idx="83">
                  <c:v>193.04</c:v>
                </c:pt>
                <c:pt idx="84">
                  <c:v>204.14</c:v>
                </c:pt>
                <c:pt idx="85">
                  <c:v>166.25</c:v>
                </c:pt>
                <c:pt idx="86">
                  <c:v>171.82</c:v>
                </c:pt>
                <c:pt idx="87">
                  <c:v>32.71</c:v>
                </c:pt>
                <c:pt idx="88">
                  <c:v>0</c:v>
                </c:pt>
                <c:pt idx="89">
                  <c:v>68.849999999999994</c:v>
                </c:pt>
                <c:pt idx="90">
                  <c:v>208.23</c:v>
                </c:pt>
                <c:pt idx="91">
                  <c:v>485.68</c:v>
                </c:pt>
                <c:pt idx="92">
                  <c:v>292.23</c:v>
                </c:pt>
                <c:pt idx="93">
                  <c:v>235.81</c:v>
                </c:pt>
                <c:pt idx="94">
                  <c:v>238.61</c:v>
                </c:pt>
                <c:pt idx="95">
                  <c:v>90.26</c:v>
                </c:pt>
                <c:pt idx="96">
                  <c:v>168.97</c:v>
                </c:pt>
                <c:pt idx="97">
                  <c:v>193.87</c:v>
                </c:pt>
                <c:pt idx="98">
                  <c:v>205.93</c:v>
                </c:pt>
                <c:pt idx="99">
                  <c:v>194.54</c:v>
                </c:pt>
                <c:pt idx="100">
                  <c:v>176.81</c:v>
                </c:pt>
                <c:pt idx="101">
                  <c:v>140.16999999999999</c:v>
                </c:pt>
                <c:pt idx="102">
                  <c:v>86.49</c:v>
                </c:pt>
                <c:pt idx="103">
                  <c:v>96.97</c:v>
                </c:pt>
                <c:pt idx="104">
                  <c:v>126.04</c:v>
                </c:pt>
                <c:pt idx="105">
                  <c:v>105.94</c:v>
                </c:pt>
                <c:pt idx="106">
                  <c:v>99.47</c:v>
                </c:pt>
                <c:pt idx="107">
                  <c:v>59.17</c:v>
                </c:pt>
                <c:pt idx="108">
                  <c:v>57.42</c:v>
                </c:pt>
                <c:pt idx="109">
                  <c:v>76.7</c:v>
                </c:pt>
                <c:pt idx="110">
                  <c:v>45.72</c:v>
                </c:pt>
                <c:pt idx="111">
                  <c:v>48.26</c:v>
                </c:pt>
                <c:pt idx="112">
                  <c:v>56.49</c:v>
                </c:pt>
                <c:pt idx="113">
                  <c:v>51.06</c:v>
                </c:pt>
                <c:pt idx="114">
                  <c:v>58.24</c:v>
                </c:pt>
                <c:pt idx="115">
                  <c:v>95.24</c:v>
                </c:pt>
                <c:pt idx="116">
                  <c:v>64.03</c:v>
                </c:pt>
                <c:pt idx="117">
                  <c:v>42.96</c:v>
                </c:pt>
                <c:pt idx="118">
                  <c:v>73.62</c:v>
                </c:pt>
                <c:pt idx="119">
                  <c:v>55.15</c:v>
                </c:pt>
                <c:pt idx="120">
                  <c:v>59.16</c:v>
                </c:pt>
                <c:pt idx="121">
                  <c:v>55.32</c:v>
                </c:pt>
                <c:pt idx="122">
                  <c:v>53.38</c:v>
                </c:pt>
                <c:pt idx="123">
                  <c:v>46.06</c:v>
                </c:pt>
                <c:pt idx="124">
                  <c:v>50.99</c:v>
                </c:pt>
                <c:pt idx="125">
                  <c:v>47.59</c:v>
                </c:pt>
                <c:pt idx="126">
                  <c:v>51.91</c:v>
                </c:pt>
                <c:pt idx="127">
                  <c:v>65.290000000000006</c:v>
                </c:pt>
                <c:pt idx="128">
                  <c:v>70.47</c:v>
                </c:pt>
                <c:pt idx="129">
                  <c:v>59.25</c:v>
                </c:pt>
                <c:pt idx="130">
                  <c:v>37.65</c:v>
                </c:pt>
                <c:pt idx="131">
                  <c:v>63.42</c:v>
                </c:pt>
                <c:pt idx="132">
                  <c:v>62.6</c:v>
                </c:pt>
                <c:pt idx="133">
                  <c:v>84.52</c:v>
                </c:pt>
                <c:pt idx="134">
                  <c:v>64.760000000000005</c:v>
                </c:pt>
                <c:pt idx="135">
                  <c:v>58.19</c:v>
                </c:pt>
                <c:pt idx="136">
                  <c:v>60.28</c:v>
                </c:pt>
                <c:pt idx="137">
                  <c:v>83.58</c:v>
                </c:pt>
                <c:pt idx="138">
                  <c:v>114.71</c:v>
                </c:pt>
                <c:pt idx="139">
                  <c:v>86.84</c:v>
                </c:pt>
                <c:pt idx="140">
                  <c:v>134.82</c:v>
                </c:pt>
                <c:pt idx="141">
                  <c:v>97.57</c:v>
                </c:pt>
                <c:pt idx="142">
                  <c:v>275.62</c:v>
                </c:pt>
                <c:pt idx="143">
                  <c:v>187.16</c:v>
                </c:pt>
                <c:pt idx="144">
                  <c:v>152.9</c:v>
                </c:pt>
                <c:pt idx="145">
                  <c:v>165.93</c:v>
                </c:pt>
                <c:pt idx="146">
                  <c:v>183.03</c:v>
                </c:pt>
                <c:pt idx="147">
                  <c:v>107.95</c:v>
                </c:pt>
                <c:pt idx="148">
                  <c:v>101.4</c:v>
                </c:pt>
                <c:pt idx="149">
                  <c:v>67.17</c:v>
                </c:pt>
                <c:pt idx="150">
                  <c:v>70.790000000000006</c:v>
                </c:pt>
                <c:pt idx="151">
                  <c:v>80.83</c:v>
                </c:pt>
                <c:pt idx="152">
                  <c:v>76.66</c:v>
                </c:pt>
                <c:pt idx="153">
                  <c:v>104.97</c:v>
                </c:pt>
                <c:pt idx="154">
                  <c:v>96.49</c:v>
                </c:pt>
                <c:pt idx="155">
                  <c:v>70.72</c:v>
                </c:pt>
                <c:pt idx="156">
                  <c:v>141.13999999999999</c:v>
                </c:pt>
                <c:pt idx="157">
                  <c:v>124.32</c:v>
                </c:pt>
                <c:pt idx="158">
                  <c:v>77.709999999999994</c:v>
                </c:pt>
                <c:pt idx="159">
                  <c:v>1277.8699999999999</c:v>
                </c:pt>
                <c:pt idx="160">
                  <c:v>931.38</c:v>
                </c:pt>
                <c:pt idx="161">
                  <c:v>919.07</c:v>
                </c:pt>
                <c:pt idx="162">
                  <c:v>1110.29</c:v>
                </c:pt>
                <c:pt idx="163">
                  <c:v>1484.99</c:v>
                </c:pt>
                <c:pt idx="164">
                  <c:v>630.34</c:v>
                </c:pt>
                <c:pt idx="165">
                  <c:v>1097.79</c:v>
                </c:pt>
                <c:pt idx="166">
                  <c:v>542.28</c:v>
                </c:pt>
                <c:pt idx="167">
                  <c:v>463.92</c:v>
                </c:pt>
                <c:pt idx="168">
                  <c:v>296.7</c:v>
                </c:pt>
                <c:pt idx="169">
                  <c:v>153.5</c:v>
                </c:pt>
                <c:pt idx="170">
                  <c:v>226.06</c:v>
                </c:pt>
                <c:pt idx="171">
                  <c:v>180.49</c:v>
                </c:pt>
                <c:pt idx="172">
                  <c:v>174.06</c:v>
                </c:pt>
                <c:pt idx="173">
                  <c:v>140.47999999999999</c:v>
                </c:pt>
                <c:pt idx="174">
                  <c:v>220.2</c:v>
                </c:pt>
                <c:pt idx="175">
                  <c:v>239.8</c:v>
                </c:pt>
                <c:pt idx="176">
                  <c:v>194.67</c:v>
                </c:pt>
                <c:pt idx="177">
                  <c:v>275.79000000000002</c:v>
                </c:pt>
                <c:pt idx="178">
                  <c:v>301.72000000000003</c:v>
                </c:pt>
                <c:pt idx="179">
                  <c:v>318.2</c:v>
                </c:pt>
                <c:pt idx="180">
                  <c:v>262.3</c:v>
                </c:pt>
                <c:pt idx="181">
                  <c:v>232.9</c:v>
                </c:pt>
                <c:pt idx="182">
                  <c:v>193.6</c:v>
                </c:pt>
                <c:pt idx="183">
                  <c:v>281.55</c:v>
                </c:pt>
                <c:pt idx="184">
                  <c:v>202.8</c:v>
                </c:pt>
                <c:pt idx="185">
                  <c:v>198.2</c:v>
                </c:pt>
                <c:pt idx="186">
                  <c:v>277.60000000000002</c:v>
                </c:pt>
                <c:pt idx="187">
                  <c:v>264.55</c:v>
                </c:pt>
                <c:pt idx="188">
                  <c:v>297.3</c:v>
                </c:pt>
                <c:pt idx="189">
                  <c:v>342</c:v>
                </c:pt>
                <c:pt idx="190">
                  <c:v>319</c:v>
                </c:pt>
                <c:pt idx="191">
                  <c:v>337.6</c:v>
                </c:pt>
                <c:pt idx="192">
                  <c:v>319.8</c:v>
                </c:pt>
                <c:pt idx="193">
                  <c:v>314.10000000000002</c:v>
                </c:pt>
                <c:pt idx="194">
                  <c:v>326.39999999999998</c:v>
                </c:pt>
                <c:pt idx="195">
                  <c:v>242.4</c:v>
                </c:pt>
                <c:pt idx="196">
                  <c:v>334.5</c:v>
                </c:pt>
                <c:pt idx="197">
                  <c:v>320.7</c:v>
                </c:pt>
                <c:pt idx="198">
                  <c:v>317.10000000000002</c:v>
                </c:pt>
                <c:pt idx="199">
                  <c:v>217.6</c:v>
                </c:pt>
                <c:pt idx="200">
                  <c:v>235.6</c:v>
                </c:pt>
                <c:pt idx="201">
                  <c:v>244.6</c:v>
                </c:pt>
                <c:pt idx="202">
                  <c:v>253.88</c:v>
                </c:pt>
                <c:pt idx="203">
                  <c:v>273.44</c:v>
                </c:pt>
                <c:pt idx="204">
                  <c:v>178.84</c:v>
                </c:pt>
                <c:pt idx="205">
                  <c:v>229.16</c:v>
                </c:pt>
                <c:pt idx="206">
                  <c:v>245.43</c:v>
                </c:pt>
                <c:pt idx="207">
                  <c:v>218.85</c:v>
                </c:pt>
                <c:pt idx="208">
                  <c:v>224.92</c:v>
                </c:pt>
                <c:pt idx="209">
                  <c:v>215.01</c:v>
                </c:pt>
                <c:pt idx="210">
                  <c:v>205.47</c:v>
                </c:pt>
                <c:pt idx="211">
                  <c:v>209</c:v>
                </c:pt>
                <c:pt idx="212">
                  <c:v>195.48</c:v>
                </c:pt>
                <c:pt idx="213">
                  <c:v>203.31</c:v>
                </c:pt>
                <c:pt idx="214">
                  <c:v>127.66</c:v>
                </c:pt>
                <c:pt idx="215">
                  <c:v>155.91999999999999</c:v>
                </c:pt>
                <c:pt idx="216">
                  <c:v>165.84</c:v>
                </c:pt>
                <c:pt idx="217">
                  <c:v>197.8</c:v>
                </c:pt>
                <c:pt idx="218">
                  <c:v>197.03</c:v>
                </c:pt>
                <c:pt idx="219">
                  <c:v>145.91999999999999</c:v>
                </c:pt>
                <c:pt idx="220">
                  <c:v>166.53</c:v>
                </c:pt>
                <c:pt idx="221">
                  <c:v>139.19999999999999</c:v>
                </c:pt>
                <c:pt idx="222">
                  <c:v>166.53</c:v>
                </c:pt>
                <c:pt idx="223">
                  <c:v>145.99</c:v>
                </c:pt>
                <c:pt idx="224">
                  <c:v>163.66</c:v>
                </c:pt>
                <c:pt idx="225">
                  <c:v>181.58</c:v>
                </c:pt>
                <c:pt idx="226">
                  <c:v>166.55</c:v>
                </c:pt>
                <c:pt idx="227">
                  <c:v>176.4</c:v>
                </c:pt>
                <c:pt idx="228">
                  <c:v>116.69</c:v>
                </c:pt>
                <c:pt idx="229">
                  <c:v>122.49</c:v>
                </c:pt>
                <c:pt idx="230">
                  <c:v>157.41</c:v>
                </c:pt>
                <c:pt idx="231">
                  <c:v>152.28</c:v>
                </c:pt>
                <c:pt idx="232">
                  <c:v>148.02000000000001</c:v>
                </c:pt>
                <c:pt idx="233">
                  <c:v>153.18</c:v>
                </c:pt>
                <c:pt idx="234">
                  <c:v>137.28</c:v>
                </c:pt>
                <c:pt idx="235">
                  <c:v>0</c:v>
                </c:pt>
                <c:pt idx="236">
                  <c:v>164.49</c:v>
                </c:pt>
                <c:pt idx="237">
                  <c:v>144.96</c:v>
                </c:pt>
                <c:pt idx="238">
                  <c:v>143.28</c:v>
                </c:pt>
                <c:pt idx="239">
                  <c:v>151.44</c:v>
                </c:pt>
                <c:pt idx="240">
                  <c:v>154.4</c:v>
                </c:pt>
                <c:pt idx="241">
                  <c:v>150.22999999999999</c:v>
                </c:pt>
                <c:pt idx="242">
                  <c:v>141.63</c:v>
                </c:pt>
                <c:pt idx="243">
                  <c:v>188.7</c:v>
                </c:pt>
                <c:pt idx="244">
                  <c:v>198.53</c:v>
                </c:pt>
                <c:pt idx="245">
                  <c:v>123.55</c:v>
                </c:pt>
                <c:pt idx="246">
                  <c:v>123.9</c:v>
                </c:pt>
                <c:pt idx="247">
                  <c:v>111.2</c:v>
                </c:pt>
                <c:pt idx="248">
                  <c:v>106.15</c:v>
                </c:pt>
                <c:pt idx="249">
                  <c:v>102.1</c:v>
                </c:pt>
                <c:pt idx="250">
                  <c:v>87.75</c:v>
                </c:pt>
                <c:pt idx="251">
                  <c:v>101.5</c:v>
                </c:pt>
                <c:pt idx="252">
                  <c:v>107.5</c:v>
                </c:pt>
                <c:pt idx="253">
                  <c:v>100.67</c:v>
                </c:pt>
                <c:pt idx="254">
                  <c:v>112.15</c:v>
                </c:pt>
                <c:pt idx="255">
                  <c:v>103.75</c:v>
                </c:pt>
                <c:pt idx="256">
                  <c:v>108.3</c:v>
                </c:pt>
                <c:pt idx="257">
                  <c:v>99.5</c:v>
                </c:pt>
                <c:pt idx="258">
                  <c:v>101.94</c:v>
                </c:pt>
                <c:pt idx="259">
                  <c:v>112.7</c:v>
                </c:pt>
                <c:pt idx="260">
                  <c:v>110.55</c:v>
                </c:pt>
                <c:pt idx="261">
                  <c:v>92.07</c:v>
                </c:pt>
                <c:pt idx="262">
                  <c:v>106.25</c:v>
                </c:pt>
                <c:pt idx="263">
                  <c:v>97.43</c:v>
                </c:pt>
                <c:pt idx="264">
                  <c:v>111.5</c:v>
                </c:pt>
                <c:pt idx="265">
                  <c:v>70.239999999999995</c:v>
                </c:pt>
                <c:pt idx="266">
                  <c:v>68.599999999999994</c:v>
                </c:pt>
                <c:pt idx="267">
                  <c:v>99.35</c:v>
                </c:pt>
                <c:pt idx="268">
                  <c:v>97.75</c:v>
                </c:pt>
                <c:pt idx="269">
                  <c:v>105.45</c:v>
                </c:pt>
                <c:pt idx="270">
                  <c:v>95.23</c:v>
                </c:pt>
                <c:pt idx="271">
                  <c:v>108.28</c:v>
                </c:pt>
                <c:pt idx="272">
                  <c:v>101.74</c:v>
                </c:pt>
                <c:pt idx="273">
                  <c:v>4675.1099999999997</c:v>
                </c:pt>
                <c:pt idx="274">
                  <c:v>442.78</c:v>
                </c:pt>
                <c:pt idx="275">
                  <c:v>294.95999999999998</c:v>
                </c:pt>
                <c:pt idx="276">
                  <c:v>283.62</c:v>
                </c:pt>
                <c:pt idx="277">
                  <c:v>337.93</c:v>
                </c:pt>
                <c:pt idx="278">
                  <c:v>417.04</c:v>
                </c:pt>
                <c:pt idx="279">
                  <c:v>584.17999999999995</c:v>
                </c:pt>
                <c:pt idx="280">
                  <c:v>498.2</c:v>
                </c:pt>
                <c:pt idx="281">
                  <c:v>0</c:v>
                </c:pt>
                <c:pt idx="282">
                  <c:v>359.92</c:v>
                </c:pt>
                <c:pt idx="283">
                  <c:v>328.57</c:v>
                </c:pt>
                <c:pt idx="284">
                  <c:v>326.77</c:v>
                </c:pt>
                <c:pt idx="285">
                  <c:v>305.37</c:v>
                </c:pt>
                <c:pt idx="286">
                  <c:v>291.25</c:v>
                </c:pt>
                <c:pt idx="287">
                  <c:v>419.33</c:v>
                </c:pt>
                <c:pt idx="288">
                  <c:v>361.96</c:v>
                </c:pt>
                <c:pt idx="289">
                  <c:v>378.75</c:v>
                </c:pt>
                <c:pt idx="290">
                  <c:v>376.3</c:v>
                </c:pt>
                <c:pt idx="291">
                  <c:v>367.81</c:v>
                </c:pt>
                <c:pt idx="292">
                  <c:v>355.9</c:v>
                </c:pt>
                <c:pt idx="293">
                  <c:v>383.57</c:v>
                </c:pt>
                <c:pt idx="294">
                  <c:v>416.2</c:v>
                </c:pt>
                <c:pt idx="295">
                  <c:v>274.14999999999998</c:v>
                </c:pt>
                <c:pt idx="296">
                  <c:v>393.18</c:v>
                </c:pt>
                <c:pt idx="297">
                  <c:v>584.02</c:v>
                </c:pt>
                <c:pt idx="298">
                  <c:v>335.56</c:v>
                </c:pt>
                <c:pt idx="299">
                  <c:v>326.86</c:v>
                </c:pt>
                <c:pt idx="300">
                  <c:v>300.27</c:v>
                </c:pt>
                <c:pt idx="301">
                  <c:v>336.29</c:v>
                </c:pt>
                <c:pt idx="302">
                  <c:v>217.18</c:v>
                </c:pt>
                <c:pt idx="303">
                  <c:v>268.54000000000002</c:v>
                </c:pt>
                <c:pt idx="304">
                  <c:v>258.43</c:v>
                </c:pt>
                <c:pt idx="305">
                  <c:v>308.49</c:v>
                </c:pt>
                <c:pt idx="306">
                  <c:v>209.98</c:v>
                </c:pt>
                <c:pt idx="307">
                  <c:v>306.33999999999997</c:v>
                </c:pt>
                <c:pt idx="308">
                  <c:v>179.16</c:v>
                </c:pt>
                <c:pt idx="309">
                  <c:v>339.5</c:v>
                </c:pt>
                <c:pt idx="310">
                  <c:v>377.1</c:v>
                </c:pt>
                <c:pt idx="311">
                  <c:v>244.17</c:v>
                </c:pt>
                <c:pt idx="312">
                  <c:v>214.67</c:v>
                </c:pt>
                <c:pt idx="313">
                  <c:v>399.64</c:v>
                </c:pt>
                <c:pt idx="314">
                  <c:v>257.41000000000003</c:v>
                </c:pt>
                <c:pt idx="315">
                  <c:v>294.95</c:v>
                </c:pt>
                <c:pt idx="316">
                  <c:v>213.57</c:v>
                </c:pt>
                <c:pt idx="317">
                  <c:v>307.10000000000002</c:v>
                </c:pt>
                <c:pt idx="318">
                  <c:v>338.11</c:v>
                </c:pt>
                <c:pt idx="319">
                  <c:v>312.8</c:v>
                </c:pt>
                <c:pt idx="320">
                  <c:v>223.9</c:v>
                </c:pt>
                <c:pt idx="321">
                  <c:v>299.25</c:v>
                </c:pt>
                <c:pt idx="322">
                  <c:v>291.14999999999998</c:v>
                </c:pt>
                <c:pt idx="323">
                  <c:v>272.05</c:v>
                </c:pt>
                <c:pt idx="324">
                  <c:v>266.97000000000003</c:v>
                </c:pt>
                <c:pt idx="325">
                  <c:v>240.97</c:v>
                </c:pt>
                <c:pt idx="326">
                  <c:v>118.05</c:v>
                </c:pt>
                <c:pt idx="327">
                  <c:v>223.08</c:v>
                </c:pt>
                <c:pt idx="328">
                  <c:v>216.8</c:v>
                </c:pt>
                <c:pt idx="329">
                  <c:v>252.8</c:v>
                </c:pt>
                <c:pt idx="330">
                  <c:v>297.06</c:v>
                </c:pt>
                <c:pt idx="331">
                  <c:v>218.08</c:v>
                </c:pt>
                <c:pt idx="332">
                  <c:v>211.59</c:v>
                </c:pt>
                <c:pt idx="333">
                  <c:v>269.5</c:v>
                </c:pt>
                <c:pt idx="334">
                  <c:v>284.22000000000003</c:v>
                </c:pt>
                <c:pt idx="335">
                  <c:v>210.91</c:v>
                </c:pt>
                <c:pt idx="336">
                  <c:v>234.63</c:v>
                </c:pt>
                <c:pt idx="337">
                  <c:v>239.86</c:v>
                </c:pt>
                <c:pt idx="338">
                  <c:v>157.72999999999999</c:v>
                </c:pt>
                <c:pt idx="339">
                  <c:v>144.19999999999999</c:v>
                </c:pt>
                <c:pt idx="340">
                  <c:v>115.53</c:v>
                </c:pt>
                <c:pt idx="341">
                  <c:v>183.25</c:v>
                </c:pt>
                <c:pt idx="342">
                  <c:v>109.8</c:v>
                </c:pt>
                <c:pt idx="343">
                  <c:v>118.11</c:v>
                </c:pt>
                <c:pt idx="344">
                  <c:v>123.31</c:v>
                </c:pt>
                <c:pt idx="345">
                  <c:v>114.35</c:v>
                </c:pt>
                <c:pt idx="346">
                  <c:v>135.53</c:v>
                </c:pt>
                <c:pt idx="347">
                  <c:v>106.61</c:v>
                </c:pt>
                <c:pt idx="348">
                  <c:v>94.28</c:v>
                </c:pt>
                <c:pt idx="349">
                  <c:v>92.06</c:v>
                </c:pt>
                <c:pt idx="350">
                  <c:v>113.09</c:v>
                </c:pt>
                <c:pt idx="351">
                  <c:v>108</c:v>
                </c:pt>
                <c:pt idx="352">
                  <c:v>140.78</c:v>
                </c:pt>
                <c:pt idx="353">
                  <c:v>111.14</c:v>
                </c:pt>
                <c:pt idx="354">
                  <c:v>119.87</c:v>
                </c:pt>
                <c:pt idx="355">
                  <c:v>994.04</c:v>
                </c:pt>
                <c:pt idx="356">
                  <c:v>222.93</c:v>
                </c:pt>
                <c:pt idx="357">
                  <c:v>133.05000000000001</c:v>
                </c:pt>
                <c:pt idx="358">
                  <c:v>3545.21</c:v>
                </c:pt>
                <c:pt idx="359">
                  <c:v>179.13</c:v>
                </c:pt>
                <c:pt idx="360">
                  <c:v>186.95</c:v>
                </c:pt>
                <c:pt idx="361">
                  <c:v>152.16999999999999</c:v>
                </c:pt>
                <c:pt idx="362">
                  <c:v>235.86</c:v>
                </c:pt>
                <c:pt idx="363">
                  <c:v>154.41</c:v>
                </c:pt>
                <c:pt idx="364">
                  <c:v>279.77</c:v>
                </c:pt>
                <c:pt idx="365">
                  <c:v>210.97</c:v>
                </c:pt>
                <c:pt idx="366">
                  <c:v>298.33999999999997</c:v>
                </c:pt>
                <c:pt idx="367">
                  <c:v>215.55</c:v>
                </c:pt>
                <c:pt idx="368">
                  <c:v>178.94</c:v>
                </c:pt>
                <c:pt idx="369">
                  <c:v>239.8</c:v>
                </c:pt>
                <c:pt idx="370">
                  <c:v>264.47000000000003</c:v>
                </c:pt>
                <c:pt idx="371">
                  <c:v>208.24</c:v>
                </c:pt>
                <c:pt idx="372">
                  <c:v>194.49</c:v>
                </c:pt>
                <c:pt idx="373">
                  <c:v>148.15</c:v>
                </c:pt>
                <c:pt idx="374">
                  <c:v>189.45</c:v>
                </c:pt>
                <c:pt idx="375">
                  <c:v>133.34</c:v>
                </c:pt>
                <c:pt idx="376">
                  <c:v>136.13999999999999</c:v>
                </c:pt>
                <c:pt idx="377">
                  <c:v>199.07</c:v>
                </c:pt>
                <c:pt idx="378">
                  <c:v>242.77</c:v>
                </c:pt>
                <c:pt idx="379">
                  <c:v>112.26</c:v>
                </c:pt>
                <c:pt idx="380">
                  <c:v>164.49</c:v>
                </c:pt>
                <c:pt idx="381">
                  <c:v>219.48</c:v>
                </c:pt>
                <c:pt idx="382">
                  <c:v>146.72999999999999</c:v>
                </c:pt>
                <c:pt idx="383">
                  <c:v>184.69</c:v>
                </c:pt>
                <c:pt idx="384">
                  <c:v>149.83000000000001</c:v>
                </c:pt>
                <c:pt idx="385">
                  <c:v>146.72</c:v>
                </c:pt>
                <c:pt idx="386">
                  <c:v>133.19</c:v>
                </c:pt>
                <c:pt idx="387">
                  <c:v>140.53</c:v>
                </c:pt>
                <c:pt idx="388">
                  <c:v>61.64</c:v>
                </c:pt>
                <c:pt idx="389">
                  <c:v>127.51</c:v>
                </c:pt>
                <c:pt idx="390">
                  <c:v>69.23</c:v>
                </c:pt>
                <c:pt idx="391">
                  <c:v>140.24</c:v>
                </c:pt>
                <c:pt idx="392">
                  <c:v>79.83</c:v>
                </c:pt>
                <c:pt idx="393">
                  <c:v>111.77</c:v>
                </c:pt>
                <c:pt idx="394">
                  <c:v>92.9</c:v>
                </c:pt>
                <c:pt idx="395">
                  <c:v>73.5</c:v>
                </c:pt>
                <c:pt idx="396">
                  <c:v>94.26</c:v>
                </c:pt>
                <c:pt idx="397">
                  <c:v>59.73</c:v>
                </c:pt>
                <c:pt idx="398">
                  <c:v>107.58</c:v>
                </c:pt>
                <c:pt idx="399">
                  <c:v>130.41999999999999</c:v>
                </c:pt>
                <c:pt idx="400">
                  <c:v>86.49</c:v>
                </c:pt>
                <c:pt idx="401">
                  <c:v>91.94</c:v>
                </c:pt>
                <c:pt idx="402">
                  <c:v>138.62</c:v>
                </c:pt>
                <c:pt idx="403">
                  <c:v>128.97999999999999</c:v>
                </c:pt>
                <c:pt idx="404">
                  <c:v>143.12</c:v>
                </c:pt>
                <c:pt idx="405">
                  <c:v>70.22</c:v>
                </c:pt>
                <c:pt idx="406">
                  <c:v>160.53</c:v>
                </c:pt>
                <c:pt idx="407">
                  <c:v>92.27</c:v>
                </c:pt>
                <c:pt idx="408">
                  <c:v>225.3</c:v>
                </c:pt>
                <c:pt idx="409">
                  <c:v>99.46</c:v>
                </c:pt>
                <c:pt idx="410">
                  <c:v>185.22499999999999</c:v>
                </c:pt>
                <c:pt idx="411">
                  <c:v>103.03</c:v>
                </c:pt>
                <c:pt idx="412">
                  <c:v>89.91</c:v>
                </c:pt>
                <c:pt idx="413">
                  <c:v>172.47</c:v>
                </c:pt>
                <c:pt idx="414">
                  <c:v>178.08</c:v>
                </c:pt>
                <c:pt idx="415">
                  <c:v>123.83</c:v>
                </c:pt>
                <c:pt idx="416">
                  <c:v>154.19999999999999</c:v>
                </c:pt>
                <c:pt idx="417">
                  <c:v>106.96</c:v>
                </c:pt>
                <c:pt idx="418">
                  <c:v>108.15</c:v>
                </c:pt>
                <c:pt idx="419">
                  <c:v>110.3</c:v>
                </c:pt>
                <c:pt idx="420">
                  <c:v>205.65</c:v>
                </c:pt>
                <c:pt idx="421">
                  <c:v>114.52</c:v>
                </c:pt>
                <c:pt idx="422">
                  <c:v>149.97999999999999</c:v>
                </c:pt>
                <c:pt idx="423">
                  <c:v>105.31</c:v>
                </c:pt>
                <c:pt idx="424">
                  <c:v>95.6</c:v>
                </c:pt>
                <c:pt idx="425">
                  <c:v>113.89</c:v>
                </c:pt>
                <c:pt idx="426">
                  <c:v>55.02</c:v>
                </c:pt>
                <c:pt idx="427">
                  <c:v>54.34</c:v>
                </c:pt>
                <c:pt idx="428">
                  <c:v>110.93</c:v>
                </c:pt>
                <c:pt idx="429">
                  <c:v>143.56</c:v>
                </c:pt>
                <c:pt idx="430">
                  <c:v>116.16</c:v>
                </c:pt>
                <c:pt idx="431">
                  <c:v>51.85</c:v>
                </c:pt>
                <c:pt idx="432">
                  <c:v>98.57</c:v>
                </c:pt>
                <c:pt idx="433">
                  <c:v>166.34</c:v>
                </c:pt>
                <c:pt idx="434">
                  <c:v>142.25</c:v>
                </c:pt>
                <c:pt idx="435">
                  <c:v>132.18</c:v>
                </c:pt>
                <c:pt idx="436">
                  <c:v>166.87</c:v>
                </c:pt>
                <c:pt idx="437">
                  <c:v>173.36</c:v>
                </c:pt>
                <c:pt idx="438">
                  <c:v>164.19</c:v>
                </c:pt>
                <c:pt idx="439">
                  <c:v>98.66</c:v>
                </c:pt>
                <c:pt idx="440">
                  <c:v>116.78</c:v>
                </c:pt>
                <c:pt idx="441">
                  <c:v>170.88</c:v>
                </c:pt>
                <c:pt idx="442">
                  <c:v>148.13</c:v>
                </c:pt>
                <c:pt idx="443">
                  <c:v>152.34</c:v>
                </c:pt>
                <c:pt idx="444">
                  <c:v>162.59</c:v>
                </c:pt>
                <c:pt idx="445">
                  <c:v>175.85</c:v>
                </c:pt>
                <c:pt idx="446">
                  <c:v>176.08</c:v>
                </c:pt>
                <c:pt idx="447">
                  <c:v>179.03</c:v>
                </c:pt>
                <c:pt idx="448">
                  <c:v>215.12</c:v>
                </c:pt>
                <c:pt idx="449">
                  <c:v>74.33</c:v>
                </c:pt>
                <c:pt idx="450">
                  <c:v>147.31</c:v>
                </c:pt>
                <c:pt idx="451">
                  <c:v>145.97999999999999</c:v>
                </c:pt>
                <c:pt idx="452">
                  <c:v>122.92</c:v>
                </c:pt>
                <c:pt idx="453">
                  <c:v>113.37</c:v>
                </c:pt>
                <c:pt idx="454">
                  <c:v>122.38</c:v>
                </c:pt>
                <c:pt idx="455">
                  <c:v>137.18</c:v>
                </c:pt>
                <c:pt idx="456">
                  <c:v>126.12</c:v>
                </c:pt>
                <c:pt idx="457">
                  <c:v>134.30000000000001</c:v>
                </c:pt>
                <c:pt idx="458">
                  <c:v>53.58</c:v>
                </c:pt>
                <c:pt idx="459">
                  <c:v>127.45</c:v>
                </c:pt>
                <c:pt idx="460">
                  <c:v>137.11000000000001</c:v>
                </c:pt>
                <c:pt idx="461">
                  <c:v>149.21</c:v>
                </c:pt>
                <c:pt idx="462">
                  <c:v>121.56</c:v>
                </c:pt>
                <c:pt idx="463">
                  <c:v>131.47999999999999</c:v>
                </c:pt>
                <c:pt idx="464">
                  <c:v>127.24</c:v>
                </c:pt>
                <c:pt idx="465">
                  <c:v>138.49</c:v>
                </c:pt>
                <c:pt idx="466">
                  <c:v>238.08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43-460A-9BF4-BD025C68A119}"/>
            </c:ext>
          </c:extLst>
        </c:ser>
        <c:ser>
          <c:idx val="2"/>
          <c:order val="2"/>
          <c:tx>
            <c:strRef>
              <c:f>Caudal!$J$7</c:f>
              <c:strCache>
                <c:ptCount val="1"/>
                <c:pt idx="0">
                  <c:v>Tuberías salmuera bajo N-332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Caudal!$J$9:$J$486</c:f>
              <c:numCache>
                <c:formatCode>0.00</c:formatCode>
                <c:ptCount val="4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72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43-460A-9BF4-BD025C68A119}"/>
            </c:ext>
          </c:extLst>
        </c:ser>
        <c:ser>
          <c:idx val="3"/>
          <c:order val="3"/>
          <c:tx>
            <c:strRef>
              <c:f>Caudal!$K$7</c:f>
              <c:strCache>
                <c:ptCount val="1"/>
                <c:pt idx="0">
                  <c:v>Canal D-7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Caudal!$K$9:$K$486</c:f>
              <c:numCache>
                <c:formatCode>0.00</c:formatCode>
                <c:ptCount val="472"/>
                <c:pt idx="0">
                  <c:v>47.41</c:v>
                </c:pt>
                <c:pt idx="1">
                  <c:v>0</c:v>
                </c:pt>
                <c:pt idx="2">
                  <c:v>0</c:v>
                </c:pt>
                <c:pt idx="3">
                  <c:v>227.9</c:v>
                </c:pt>
                <c:pt idx="4">
                  <c:v>217.71</c:v>
                </c:pt>
                <c:pt idx="5">
                  <c:v>122.8</c:v>
                </c:pt>
                <c:pt idx="6">
                  <c:v>102.54</c:v>
                </c:pt>
                <c:pt idx="7">
                  <c:v>110.49</c:v>
                </c:pt>
                <c:pt idx="8">
                  <c:v>119.42</c:v>
                </c:pt>
                <c:pt idx="10">
                  <c:v>77.989999999999995</c:v>
                </c:pt>
                <c:pt idx="11">
                  <c:v>65.430000000000007</c:v>
                </c:pt>
                <c:pt idx="12">
                  <c:v>93.64</c:v>
                </c:pt>
                <c:pt idx="13">
                  <c:v>64.86</c:v>
                </c:pt>
                <c:pt idx="14">
                  <c:v>316.23</c:v>
                </c:pt>
                <c:pt idx="15">
                  <c:v>218.2</c:v>
                </c:pt>
                <c:pt idx="16">
                  <c:v>152.15</c:v>
                </c:pt>
                <c:pt idx="17">
                  <c:v>117.23</c:v>
                </c:pt>
                <c:pt idx="18">
                  <c:v>122.92</c:v>
                </c:pt>
                <c:pt idx="19">
                  <c:v>94.67</c:v>
                </c:pt>
                <c:pt idx="20">
                  <c:v>93.07</c:v>
                </c:pt>
                <c:pt idx="21">
                  <c:v>1309.6099999999999</c:v>
                </c:pt>
                <c:pt idx="22">
                  <c:v>265.2</c:v>
                </c:pt>
                <c:pt idx="23">
                  <c:v>192.3</c:v>
                </c:pt>
                <c:pt idx="24">
                  <c:v>173.53</c:v>
                </c:pt>
                <c:pt idx="25">
                  <c:v>126</c:v>
                </c:pt>
                <c:pt idx="26">
                  <c:v>120.87</c:v>
                </c:pt>
                <c:pt idx="27">
                  <c:v>101.44</c:v>
                </c:pt>
                <c:pt idx="28">
                  <c:v>97.16</c:v>
                </c:pt>
                <c:pt idx="29">
                  <c:v>71.59</c:v>
                </c:pt>
                <c:pt idx="30">
                  <c:v>746.6</c:v>
                </c:pt>
                <c:pt idx="31">
                  <c:v>429</c:v>
                </c:pt>
                <c:pt idx="32">
                  <c:v>291.08999999999997</c:v>
                </c:pt>
                <c:pt idx="33">
                  <c:v>157.80000000000001</c:v>
                </c:pt>
                <c:pt idx="34">
                  <c:v>216.15</c:v>
                </c:pt>
                <c:pt idx="35">
                  <c:v>157.55000000000001</c:v>
                </c:pt>
                <c:pt idx="36">
                  <c:v>110.27</c:v>
                </c:pt>
                <c:pt idx="37">
                  <c:v>103.22</c:v>
                </c:pt>
                <c:pt idx="38">
                  <c:v>115.34</c:v>
                </c:pt>
                <c:pt idx="39">
                  <c:v>61.13</c:v>
                </c:pt>
                <c:pt idx="40">
                  <c:v>78.849999999999994</c:v>
                </c:pt>
                <c:pt idx="41">
                  <c:v>102.17</c:v>
                </c:pt>
                <c:pt idx="42">
                  <c:v>109.5</c:v>
                </c:pt>
                <c:pt idx="43">
                  <c:v>107.38</c:v>
                </c:pt>
                <c:pt idx="44">
                  <c:v>84.76</c:v>
                </c:pt>
                <c:pt idx="45">
                  <c:v>98.71</c:v>
                </c:pt>
                <c:pt idx="46">
                  <c:v>89.36</c:v>
                </c:pt>
                <c:pt idx="47">
                  <c:v>74.599999999999994</c:v>
                </c:pt>
                <c:pt idx="48">
                  <c:v>79.34</c:v>
                </c:pt>
                <c:pt idx="49">
                  <c:v>69.31</c:v>
                </c:pt>
                <c:pt idx="50">
                  <c:v>60.73</c:v>
                </c:pt>
                <c:pt idx="51">
                  <c:v>57.93</c:v>
                </c:pt>
                <c:pt idx="52">
                  <c:v>58.6</c:v>
                </c:pt>
                <c:pt idx="53">
                  <c:v>74.13</c:v>
                </c:pt>
                <c:pt idx="54">
                  <c:v>64.38</c:v>
                </c:pt>
                <c:pt idx="55">
                  <c:v>80.2</c:v>
                </c:pt>
                <c:pt idx="56">
                  <c:v>69.400000000000006</c:v>
                </c:pt>
                <c:pt idx="57">
                  <c:v>86.5</c:v>
                </c:pt>
                <c:pt idx="58">
                  <c:v>75.87</c:v>
                </c:pt>
                <c:pt idx="59">
                  <c:v>82.29</c:v>
                </c:pt>
                <c:pt idx="60">
                  <c:v>102.46</c:v>
                </c:pt>
                <c:pt idx="61">
                  <c:v>78.63</c:v>
                </c:pt>
                <c:pt idx="62">
                  <c:v>48.5</c:v>
                </c:pt>
                <c:pt idx="63">
                  <c:v>70.69</c:v>
                </c:pt>
                <c:pt idx="64">
                  <c:v>85.11</c:v>
                </c:pt>
                <c:pt idx="65">
                  <c:v>79.53</c:v>
                </c:pt>
                <c:pt idx="66">
                  <c:v>75.77</c:v>
                </c:pt>
                <c:pt idx="67">
                  <c:v>88.1</c:v>
                </c:pt>
                <c:pt idx="68">
                  <c:v>71.510000000000005</c:v>
                </c:pt>
                <c:pt idx="69">
                  <c:v>66.75</c:v>
                </c:pt>
                <c:pt idx="70">
                  <c:v>68.239999999999995</c:v>
                </c:pt>
                <c:pt idx="71">
                  <c:v>68.099999999999994</c:v>
                </c:pt>
                <c:pt idx="72">
                  <c:v>107.05</c:v>
                </c:pt>
                <c:pt idx="73">
                  <c:v>131.22999999999999</c:v>
                </c:pt>
                <c:pt idx="74">
                  <c:v>58.52</c:v>
                </c:pt>
                <c:pt idx="75">
                  <c:v>130.56</c:v>
                </c:pt>
                <c:pt idx="76">
                  <c:v>80.36</c:v>
                </c:pt>
                <c:pt idx="77">
                  <c:v>77.739999999999995</c:v>
                </c:pt>
                <c:pt idx="78">
                  <c:v>74.25</c:v>
                </c:pt>
                <c:pt idx="79">
                  <c:v>65.709999999999994</c:v>
                </c:pt>
                <c:pt idx="80">
                  <c:v>593.91999999999996</c:v>
                </c:pt>
                <c:pt idx="81">
                  <c:v>162.77000000000001</c:v>
                </c:pt>
                <c:pt idx="82">
                  <c:v>123.91</c:v>
                </c:pt>
                <c:pt idx="83">
                  <c:v>155.99</c:v>
                </c:pt>
                <c:pt idx="84">
                  <c:v>143.80000000000001</c:v>
                </c:pt>
                <c:pt idx="85">
                  <c:v>133.44</c:v>
                </c:pt>
                <c:pt idx="86">
                  <c:v>109.79</c:v>
                </c:pt>
                <c:pt idx="87">
                  <c:v>120.86</c:v>
                </c:pt>
                <c:pt idx="88">
                  <c:v>135.24</c:v>
                </c:pt>
                <c:pt idx="89">
                  <c:v>91.77</c:v>
                </c:pt>
                <c:pt idx="90">
                  <c:v>78.72</c:v>
                </c:pt>
                <c:pt idx="91">
                  <c:v>553.59</c:v>
                </c:pt>
                <c:pt idx="92">
                  <c:v>168.43</c:v>
                </c:pt>
                <c:pt idx="93">
                  <c:v>138.31</c:v>
                </c:pt>
                <c:pt idx="94">
                  <c:v>86.99</c:v>
                </c:pt>
                <c:pt idx="95">
                  <c:v>95.27</c:v>
                </c:pt>
                <c:pt idx="96">
                  <c:v>57.1</c:v>
                </c:pt>
                <c:pt idx="97">
                  <c:v>64.48</c:v>
                </c:pt>
                <c:pt idx="98">
                  <c:v>54.42</c:v>
                </c:pt>
                <c:pt idx="99">
                  <c:v>74.77</c:v>
                </c:pt>
                <c:pt idx="100">
                  <c:v>55.7</c:v>
                </c:pt>
                <c:pt idx="101">
                  <c:v>30.65</c:v>
                </c:pt>
                <c:pt idx="102">
                  <c:v>56.63</c:v>
                </c:pt>
                <c:pt idx="103">
                  <c:v>61.52</c:v>
                </c:pt>
                <c:pt idx="104">
                  <c:v>63.5</c:v>
                </c:pt>
                <c:pt idx="111">
                  <c:v>85.67</c:v>
                </c:pt>
                <c:pt idx="118">
                  <c:v>41.59</c:v>
                </c:pt>
                <c:pt idx="119">
                  <c:v>42.93</c:v>
                </c:pt>
                <c:pt idx="120">
                  <c:v>67.62</c:v>
                </c:pt>
                <c:pt idx="121">
                  <c:v>51.14</c:v>
                </c:pt>
                <c:pt idx="122">
                  <c:v>35.549999999999997</c:v>
                </c:pt>
                <c:pt idx="123">
                  <c:v>0</c:v>
                </c:pt>
                <c:pt idx="124">
                  <c:v>0</c:v>
                </c:pt>
                <c:pt idx="125">
                  <c:v>49.24</c:v>
                </c:pt>
                <c:pt idx="126">
                  <c:v>136.24</c:v>
                </c:pt>
                <c:pt idx="127">
                  <c:v>97.98</c:v>
                </c:pt>
                <c:pt idx="128">
                  <c:v>92.36</c:v>
                </c:pt>
                <c:pt idx="129">
                  <c:v>74.739999999999995</c:v>
                </c:pt>
                <c:pt idx="132">
                  <c:v>52.35</c:v>
                </c:pt>
                <c:pt idx="133">
                  <c:v>73.22</c:v>
                </c:pt>
                <c:pt idx="134">
                  <c:v>70.67</c:v>
                </c:pt>
                <c:pt idx="135">
                  <c:v>50.63</c:v>
                </c:pt>
                <c:pt idx="136">
                  <c:v>61.59</c:v>
                </c:pt>
                <c:pt idx="137">
                  <c:v>79.19</c:v>
                </c:pt>
                <c:pt idx="138">
                  <c:v>74.02</c:v>
                </c:pt>
                <c:pt idx="139">
                  <c:v>70.430000000000007</c:v>
                </c:pt>
                <c:pt idx="140">
                  <c:v>85.76</c:v>
                </c:pt>
                <c:pt idx="141">
                  <c:v>79.42</c:v>
                </c:pt>
                <c:pt idx="142">
                  <c:v>137</c:v>
                </c:pt>
                <c:pt idx="143">
                  <c:v>104.6</c:v>
                </c:pt>
                <c:pt idx="144">
                  <c:v>135.68</c:v>
                </c:pt>
                <c:pt idx="145">
                  <c:v>138.13</c:v>
                </c:pt>
                <c:pt idx="146">
                  <c:v>149.63</c:v>
                </c:pt>
                <c:pt idx="147">
                  <c:v>77.89</c:v>
                </c:pt>
                <c:pt idx="148">
                  <c:v>73.64</c:v>
                </c:pt>
                <c:pt idx="149">
                  <c:v>86.59</c:v>
                </c:pt>
                <c:pt idx="150">
                  <c:v>69.63</c:v>
                </c:pt>
                <c:pt idx="151">
                  <c:v>73.39</c:v>
                </c:pt>
                <c:pt idx="152">
                  <c:v>65.75</c:v>
                </c:pt>
                <c:pt idx="153">
                  <c:v>117.47</c:v>
                </c:pt>
                <c:pt idx="154">
                  <c:v>35.799999999999997</c:v>
                </c:pt>
                <c:pt idx="155">
                  <c:v>96.17</c:v>
                </c:pt>
                <c:pt idx="156">
                  <c:v>111.66</c:v>
                </c:pt>
                <c:pt idx="157">
                  <c:v>100.23</c:v>
                </c:pt>
                <c:pt idx="158">
                  <c:v>98.33</c:v>
                </c:pt>
                <c:pt idx="159">
                  <c:v>398.73</c:v>
                </c:pt>
                <c:pt idx="160">
                  <c:v>383.92</c:v>
                </c:pt>
                <c:pt idx="161">
                  <c:v>422.44</c:v>
                </c:pt>
                <c:pt idx="162">
                  <c:v>467.9</c:v>
                </c:pt>
                <c:pt idx="163">
                  <c:v>524.36</c:v>
                </c:pt>
                <c:pt idx="164">
                  <c:v>279.67</c:v>
                </c:pt>
                <c:pt idx="165">
                  <c:v>555.1</c:v>
                </c:pt>
                <c:pt idx="166">
                  <c:v>232.67</c:v>
                </c:pt>
                <c:pt idx="167">
                  <c:v>179.14</c:v>
                </c:pt>
                <c:pt idx="168">
                  <c:v>154.55000000000001</c:v>
                </c:pt>
                <c:pt idx="169">
                  <c:v>143.11000000000001</c:v>
                </c:pt>
                <c:pt idx="170">
                  <c:v>163.32</c:v>
                </c:pt>
                <c:pt idx="171">
                  <c:v>150.30000000000001</c:v>
                </c:pt>
                <c:pt idx="172">
                  <c:v>141.58000000000001</c:v>
                </c:pt>
                <c:pt idx="173">
                  <c:v>129.32</c:v>
                </c:pt>
                <c:pt idx="174">
                  <c:v>133.63999999999999</c:v>
                </c:pt>
                <c:pt idx="175">
                  <c:v>119.04</c:v>
                </c:pt>
                <c:pt idx="176">
                  <c:v>80.819999999999993</c:v>
                </c:pt>
                <c:pt idx="177">
                  <c:v>102.3</c:v>
                </c:pt>
                <c:pt idx="178">
                  <c:v>126.31</c:v>
                </c:pt>
                <c:pt idx="179">
                  <c:v>86.12</c:v>
                </c:pt>
                <c:pt idx="180">
                  <c:v>71.790000000000006</c:v>
                </c:pt>
                <c:pt idx="181">
                  <c:v>89.64</c:v>
                </c:pt>
                <c:pt idx="182">
                  <c:v>62.32</c:v>
                </c:pt>
                <c:pt idx="183">
                  <c:v>79.97</c:v>
                </c:pt>
                <c:pt idx="184">
                  <c:v>102.53</c:v>
                </c:pt>
                <c:pt idx="185">
                  <c:v>94.56</c:v>
                </c:pt>
                <c:pt idx="186">
                  <c:v>107.88</c:v>
                </c:pt>
                <c:pt idx="187">
                  <c:v>79.7</c:v>
                </c:pt>
                <c:pt idx="188">
                  <c:v>102.79</c:v>
                </c:pt>
                <c:pt idx="189">
                  <c:v>73.8</c:v>
                </c:pt>
                <c:pt idx="190">
                  <c:v>68.89</c:v>
                </c:pt>
                <c:pt idx="191">
                  <c:v>54.25</c:v>
                </c:pt>
                <c:pt idx="192">
                  <c:v>64.02</c:v>
                </c:pt>
                <c:pt idx="193">
                  <c:v>69.92</c:v>
                </c:pt>
                <c:pt idx="194">
                  <c:v>99.27</c:v>
                </c:pt>
                <c:pt idx="195">
                  <c:v>80.84</c:v>
                </c:pt>
                <c:pt idx="196">
                  <c:v>91.56</c:v>
                </c:pt>
                <c:pt idx="197">
                  <c:v>75.77</c:v>
                </c:pt>
                <c:pt idx="198">
                  <c:v>71.41</c:v>
                </c:pt>
                <c:pt idx="199">
                  <c:v>65.19</c:v>
                </c:pt>
                <c:pt idx="200">
                  <c:v>64.06</c:v>
                </c:pt>
                <c:pt idx="201">
                  <c:v>80.55</c:v>
                </c:pt>
                <c:pt idx="202">
                  <c:v>95.71</c:v>
                </c:pt>
                <c:pt idx="203">
                  <c:v>185.59</c:v>
                </c:pt>
                <c:pt idx="204">
                  <c:v>96.34</c:v>
                </c:pt>
                <c:pt idx="205">
                  <c:v>82.04</c:v>
                </c:pt>
                <c:pt idx="206">
                  <c:v>84.2</c:v>
                </c:pt>
                <c:pt idx="207">
                  <c:v>74.12</c:v>
                </c:pt>
                <c:pt idx="208">
                  <c:v>69.41</c:v>
                </c:pt>
                <c:pt idx="209">
                  <c:v>94.02</c:v>
                </c:pt>
                <c:pt idx="210">
                  <c:v>95.34</c:v>
                </c:pt>
                <c:pt idx="211">
                  <c:v>68.14</c:v>
                </c:pt>
                <c:pt idx="212">
                  <c:v>63.13</c:v>
                </c:pt>
                <c:pt idx="213">
                  <c:v>56.79</c:v>
                </c:pt>
                <c:pt idx="214">
                  <c:v>44.61</c:v>
                </c:pt>
                <c:pt idx="215">
                  <c:v>72.650000000000006</c:v>
                </c:pt>
                <c:pt idx="216">
                  <c:v>63.02</c:v>
                </c:pt>
                <c:pt idx="217">
                  <c:v>58.03</c:v>
                </c:pt>
                <c:pt idx="218">
                  <c:v>59.76</c:v>
                </c:pt>
                <c:pt idx="219">
                  <c:v>70.42</c:v>
                </c:pt>
                <c:pt idx="220">
                  <c:v>73.62</c:v>
                </c:pt>
                <c:pt idx="221">
                  <c:v>67.790000000000006</c:v>
                </c:pt>
                <c:pt idx="222">
                  <c:v>58.75</c:v>
                </c:pt>
                <c:pt idx="223">
                  <c:v>62.18</c:v>
                </c:pt>
                <c:pt idx="224">
                  <c:v>66.12</c:v>
                </c:pt>
                <c:pt idx="225">
                  <c:v>62.61</c:v>
                </c:pt>
                <c:pt idx="226">
                  <c:v>62.46</c:v>
                </c:pt>
                <c:pt idx="227">
                  <c:v>64.64</c:v>
                </c:pt>
                <c:pt idx="228">
                  <c:v>58.34</c:v>
                </c:pt>
                <c:pt idx="229">
                  <c:v>63.76</c:v>
                </c:pt>
                <c:pt idx="230">
                  <c:v>57.25</c:v>
                </c:pt>
                <c:pt idx="231">
                  <c:v>61.66</c:v>
                </c:pt>
                <c:pt idx="232">
                  <c:v>62.68</c:v>
                </c:pt>
                <c:pt idx="233">
                  <c:v>64.58</c:v>
                </c:pt>
                <c:pt idx="234">
                  <c:v>69.36</c:v>
                </c:pt>
                <c:pt idx="235">
                  <c:v>67.13</c:v>
                </c:pt>
                <c:pt idx="236">
                  <c:v>62.9</c:v>
                </c:pt>
                <c:pt idx="237">
                  <c:v>60.05</c:v>
                </c:pt>
                <c:pt idx="238">
                  <c:v>63.92</c:v>
                </c:pt>
                <c:pt idx="239">
                  <c:v>65.27</c:v>
                </c:pt>
                <c:pt idx="240">
                  <c:v>66.25</c:v>
                </c:pt>
                <c:pt idx="241">
                  <c:v>65.05</c:v>
                </c:pt>
                <c:pt idx="242">
                  <c:v>61.86</c:v>
                </c:pt>
                <c:pt idx="243">
                  <c:v>57.06</c:v>
                </c:pt>
                <c:pt idx="244">
                  <c:v>67.180000000000007</c:v>
                </c:pt>
                <c:pt idx="245">
                  <c:v>57.35</c:v>
                </c:pt>
                <c:pt idx="246">
                  <c:v>56.76</c:v>
                </c:pt>
                <c:pt idx="247">
                  <c:v>54.31</c:v>
                </c:pt>
                <c:pt idx="248">
                  <c:v>42.03</c:v>
                </c:pt>
                <c:pt idx="249">
                  <c:v>37.08</c:v>
                </c:pt>
                <c:pt idx="250">
                  <c:v>37.590000000000003</c:v>
                </c:pt>
                <c:pt idx="251">
                  <c:v>37.06</c:v>
                </c:pt>
                <c:pt idx="252">
                  <c:v>52.87</c:v>
                </c:pt>
                <c:pt idx="253">
                  <c:v>50.68</c:v>
                </c:pt>
                <c:pt idx="254">
                  <c:v>51.19</c:v>
                </c:pt>
                <c:pt idx="255">
                  <c:v>48.2</c:v>
                </c:pt>
                <c:pt idx="256">
                  <c:v>44.18</c:v>
                </c:pt>
                <c:pt idx="257">
                  <c:v>45.11</c:v>
                </c:pt>
                <c:pt idx="258">
                  <c:v>48.63</c:v>
                </c:pt>
                <c:pt idx="259">
                  <c:v>47.65</c:v>
                </c:pt>
                <c:pt idx="260">
                  <c:v>41.6</c:v>
                </c:pt>
                <c:pt idx="261">
                  <c:v>34.76</c:v>
                </c:pt>
                <c:pt idx="262">
                  <c:v>39.450000000000003</c:v>
                </c:pt>
                <c:pt idx="263">
                  <c:v>38.22</c:v>
                </c:pt>
                <c:pt idx="264">
                  <c:v>25.86</c:v>
                </c:pt>
                <c:pt idx="265">
                  <c:v>24.48</c:v>
                </c:pt>
                <c:pt idx="266">
                  <c:v>26.94</c:v>
                </c:pt>
                <c:pt idx="267">
                  <c:v>49.56</c:v>
                </c:pt>
                <c:pt idx="268">
                  <c:v>47.75</c:v>
                </c:pt>
                <c:pt idx="269">
                  <c:v>38.200000000000003</c:v>
                </c:pt>
                <c:pt idx="270">
                  <c:v>49.54</c:v>
                </c:pt>
                <c:pt idx="271">
                  <c:v>50.4</c:v>
                </c:pt>
                <c:pt idx="272">
                  <c:v>44.41</c:v>
                </c:pt>
                <c:pt idx="273">
                  <c:v>817.1</c:v>
                </c:pt>
                <c:pt idx="274">
                  <c:v>769.23</c:v>
                </c:pt>
                <c:pt idx="275">
                  <c:v>430.37</c:v>
                </c:pt>
                <c:pt idx="276">
                  <c:v>130.1</c:v>
                </c:pt>
                <c:pt idx="277">
                  <c:v>225.76</c:v>
                </c:pt>
                <c:pt idx="278">
                  <c:v>163.37</c:v>
                </c:pt>
                <c:pt idx="279">
                  <c:v>150.38</c:v>
                </c:pt>
                <c:pt idx="280">
                  <c:v>108.94</c:v>
                </c:pt>
                <c:pt idx="281">
                  <c:v>77.37</c:v>
                </c:pt>
                <c:pt idx="282">
                  <c:v>74.81</c:v>
                </c:pt>
                <c:pt idx="283">
                  <c:v>60.3</c:v>
                </c:pt>
                <c:pt idx="284">
                  <c:v>59.26</c:v>
                </c:pt>
                <c:pt idx="285">
                  <c:v>59.41</c:v>
                </c:pt>
                <c:pt idx="286">
                  <c:v>64.52</c:v>
                </c:pt>
                <c:pt idx="287">
                  <c:v>95.18</c:v>
                </c:pt>
                <c:pt idx="288">
                  <c:v>112.33</c:v>
                </c:pt>
                <c:pt idx="289">
                  <c:v>95.81</c:v>
                </c:pt>
                <c:pt idx="290">
                  <c:v>138.30000000000001</c:v>
                </c:pt>
                <c:pt idx="291">
                  <c:v>116.62</c:v>
                </c:pt>
                <c:pt idx="292">
                  <c:v>112.06</c:v>
                </c:pt>
                <c:pt idx="293">
                  <c:v>107.93</c:v>
                </c:pt>
                <c:pt idx="294">
                  <c:v>157.83000000000001</c:v>
                </c:pt>
                <c:pt idx="295">
                  <c:v>167.34</c:v>
                </c:pt>
                <c:pt idx="296">
                  <c:v>140.51</c:v>
                </c:pt>
                <c:pt idx="297">
                  <c:v>183.76</c:v>
                </c:pt>
                <c:pt idx="298">
                  <c:v>143.93</c:v>
                </c:pt>
                <c:pt idx="299">
                  <c:v>148.77000000000001</c:v>
                </c:pt>
                <c:pt idx="300">
                  <c:v>160.78</c:v>
                </c:pt>
                <c:pt idx="301">
                  <c:v>167.04</c:v>
                </c:pt>
                <c:pt idx="302">
                  <c:v>148.35</c:v>
                </c:pt>
                <c:pt idx="303">
                  <c:v>155.19999999999999</c:v>
                </c:pt>
                <c:pt idx="304">
                  <c:v>143.85</c:v>
                </c:pt>
                <c:pt idx="305">
                  <c:v>133.80000000000001</c:v>
                </c:pt>
                <c:pt idx="306">
                  <c:v>138.5</c:v>
                </c:pt>
                <c:pt idx="307">
                  <c:v>112.41</c:v>
                </c:pt>
                <c:pt idx="308">
                  <c:v>143.15</c:v>
                </c:pt>
                <c:pt idx="309">
                  <c:v>128.16</c:v>
                </c:pt>
                <c:pt idx="310">
                  <c:v>93.79</c:v>
                </c:pt>
                <c:pt idx="311">
                  <c:v>94.52</c:v>
                </c:pt>
                <c:pt idx="312">
                  <c:v>111.99</c:v>
                </c:pt>
                <c:pt idx="313">
                  <c:v>119.11</c:v>
                </c:pt>
                <c:pt idx="314">
                  <c:v>114.85</c:v>
                </c:pt>
                <c:pt idx="315">
                  <c:v>136.16</c:v>
                </c:pt>
                <c:pt idx="316">
                  <c:v>129.44999999999999</c:v>
                </c:pt>
                <c:pt idx="317">
                  <c:v>80.349999999999994</c:v>
                </c:pt>
                <c:pt idx="318">
                  <c:v>127.84</c:v>
                </c:pt>
                <c:pt idx="319">
                  <c:v>134.79</c:v>
                </c:pt>
                <c:pt idx="320">
                  <c:v>116.53</c:v>
                </c:pt>
                <c:pt idx="321">
                  <c:v>125.99</c:v>
                </c:pt>
                <c:pt idx="322">
                  <c:v>155.77000000000001</c:v>
                </c:pt>
                <c:pt idx="323">
                  <c:v>136.69</c:v>
                </c:pt>
                <c:pt idx="324">
                  <c:v>105.81</c:v>
                </c:pt>
                <c:pt idx="325">
                  <c:v>115.18</c:v>
                </c:pt>
                <c:pt idx="326">
                  <c:v>105.62</c:v>
                </c:pt>
                <c:pt idx="327">
                  <c:v>130.61000000000001</c:v>
                </c:pt>
                <c:pt idx="328">
                  <c:v>132.51</c:v>
                </c:pt>
                <c:pt idx="329">
                  <c:v>102.6</c:v>
                </c:pt>
                <c:pt idx="330">
                  <c:v>112.5</c:v>
                </c:pt>
                <c:pt idx="331">
                  <c:v>160.52000000000001</c:v>
                </c:pt>
                <c:pt idx="332">
                  <c:v>81.48</c:v>
                </c:pt>
                <c:pt idx="333">
                  <c:v>102.22</c:v>
                </c:pt>
                <c:pt idx="334">
                  <c:v>116.7</c:v>
                </c:pt>
                <c:pt idx="335">
                  <c:v>97.92</c:v>
                </c:pt>
                <c:pt idx="336">
                  <c:v>109.05</c:v>
                </c:pt>
                <c:pt idx="337">
                  <c:v>97.89</c:v>
                </c:pt>
                <c:pt idx="338">
                  <c:v>96.76</c:v>
                </c:pt>
                <c:pt idx="339">
                  <c:v>69.91</c:v>
                </c:pt>
                <c:pt idx="340">
                  <c:v>80.900000000000006</c:v>
                </c:pt>
                <c:pt idx="341">
                  <c:v>91.13</c:v>
                </c:pt>
                <c:pt idx="342">
                  <c:v>75.819999999999993</c:v>
                </c:pt>
                <c:pt idx="343">
                  <c:v>77.02</c:v>
                </c:pt>
                <c:pt idx="344">
                  <c:v>65.28</c:v>
                </c:pt>
                <c:pt idx="345">
                  <c:v>83.96</c:v>
                </c:pt>
                <c:pt idx="346">
                  <c:v>67.16</c:v>
                </c:pt>
                <c:pt idx="347">
                  <c:v>99.33</c:v>
                </c:pt>
                <c:pt idx="348">
                  <c:v>108.55</c:v>
                </c:pt>
                <c:pt idx="349">
                  <c:v>60.25</c:v>
                </c:pt>
                <c:pt idx="350">
                  <c:v>69.069999999999993</c:v>
                </c:pt>
                <c:pt idx="351">
                  <c:v>54.3</c:v>
                </c:pt>
                <c:pt idx="352">
                  <c:v>84.7</c:v>
                </c:pt>
                <c:pt idx="353">
                  <c:v>80.08</c:v>
                </c:pt>
                <c:pt idx="354">
                  <c:v>74.06</c:v>
                </c:pt>
                <c:pt idx="355">
                  <c:v>234.14</c:v>
                </c:pt>
                <c:pt idx="356">
                  <c:v>130.09</c:v>
                </c:pt>
                <c:pt idx="357">
                  <c:v>103.81</c:v>
                </c:pt>
                <c:pt idx="358">
                  <c:v>127.05</c:v>
                </c:pt>
                <c:pt idx="359">
                  <c:v>64.94</c:v>
                </c:pt>
                <c:pt idx="360">
                  <c:v>68.459999999999994</c:v>
                </c:pt>
                <c:pt idx="361">
                  <c:v>76.349999999999994</c:v>
                </c:pt>
                <c:pt idx="362">
                  <c:v>79.8</c:v>
                </c:pt>
                <c:pt idx="363">
                  <c:v>89.72</c:v>
                </c:pt>
                <c:pt idx="364">
                  <c:v>111.63</c:v>
                </c:pt>
                <c:pt idx="365">
                  <c:v>64.489999999999995</c:v>
                </c:pt>
                <c:pt idx="366">
                  <c:v>53.89</c:v>
                </c:pt>
                <c:pt idx="367">
                  <c:v>42.75</c:v>
                </c:pt>
                <c:pt idx="368">
                  <c:v>46.49</c:v>
                </c:pt>
                <c:pt idx="369">
                  <c:v>44.48</c:v>
                </c:pt>
                <c:pt idx="370">
                  <c:v>53.74</c:v>
                </c:pt>
                <c:pt idx="371">
                  <c:v>46.62</c:v>
                </c:pt>
                <c:pt idx="372">
                  <c:v>47.28</c:v>
                </c:pt>
                <c:pt idx="373">
                  <c:v>51.91</c:v>
                </c:pt>
                <c:pt idx="374">
                  <c:v>42.99</c:v>
                </c:pt>
                <c:pt idx="375">
                  <c:v>6.3</c:v>
                </c:pt>
                <c:pt idx="376">
                  <c:v>7.97</c:v>
                </c:pt>
                <c:pt idx="377">
                  <c:v>48.97</c:v>
                </c:pt>
                <c:pt idx="378">
                  <c:v>38.67</c:v>
                </c:pt>
                <c:pt idx="379">
                  <c:v>45.76</c:v>
                </c:pt>
                <c:pt idx="380">
                  <c:v>39.020000000000003</c:v>
                </c:pt>
                <c:pt idx="381">
                  <c:v>47.43</c:v>
                </c:pt>
                <c:pt idx="382">
                  <c:v>39.26</c:v>
                </c:pt>
                <c:pt idx="383">
                  <c:v>61.69</c:v>
                </c:pt>
                <c:pt idx="384">
                  <c:v>72.91</c:v>
                </c:pt>
                <c:pt idx="385">
                  <c:v>66.08</c:v>
                </c:pt>
                <c:pt idx="386">
                  <c:v>55.46</c:v>
                </c:pt>
                <c:pt idx="387">
                  <c:v>64.569999999999993</c:v>
                </c:pt>
                <c:pt idx="388">
                  <c:v>59.26</c:v>
                </c:pt>
                <c:pt idx="389">
                  <c:v>56.85</c:v>
                </c:pt>
                <c:pt idx="390">
                  <c:v>45.71</c:v>
                </c:pt>
                <c:pt idx="391">
                  <c:v>45.9</c:v>
                </c:pt>
                <c:pt idx="392">
                  <c:v>19.09</c:v>
                </c:pt>
                <c:pt idx="393">
                  <c:v>20.45</c:v>
                </c:pt>
                <c:pt idx="396">
                  <c:v>18.41</c:v>
                </c:pt>
                <c:pt idx="397">
                  <c:v>16.39</c:v>
                </c:pt>
                <c:pt idx="398">
                  <c:v>21.56</c:v>
                </c:pt>
                <c:pt idx="399">
                  <c:v>53.4</c:v>
                </c:pt>
                <c:pt idx="400">
                  <c:v>44.76</c:v>
                </c:pt>
                <c:pt idx="401">
                  <c:v>24.75</c:v>
                </c:pt>
                <c:pt idx="402">
                  <c:v>60.1</c:v>
                </c:pt>
                <c:pt idx="403">
                  <c:v>45.46</c:v>
                </c:pt>
                <c:pt idx="404">
                  <c:v>82.97</c:v>
                </c:pt>
                <c:pt idx="405">
                  <c:v>29.95</c:v>
                </c:pt>
                <c:pt idx="406">
                  <c:v>30.35</c:v>
                </c:pt>
                <c:pt idx="407">
                  <c:v>35.39</c:v>
                </c:pt>
                <c:pt idx="408">
                  <c:v>46.88</c:v>
                </c:pt>
                <c:pt idx="409">
                  <c:v>28.3</c:v>
                </c:pt>
                <c:pt idx="410">
                  <c:v>44.8</c:v>
                </c:pt>
                <c:pt idx="411">
                  <c:v>36.9</c:v>
                </c:pt>
                <c:pt idx="412">
                  <c:v>42.81</c:v>
                </c:pt>
                <c:pt idx="413">
                  <c:v>46.78</c:v>
                </c:pt>
                <c:pt idx="414">
                  <c:v>25.29</c:v>
                </c:pt>
                <c:pt idx="415">
                  <c:v>31.43</c:v>
                </c:pt>
                <c:pt idx="416">
                  <c:v>19.489999999999998</c:v>
                </c:pt>
                <c:pt idx="417">
                  <c:v>37.53</c:v>
                </c:pt>
                <c:pt idx="418">
                  <c:v>31.78</c:v>
                </c:pt>
                <c:pt idx="419">
                  <c:v>37.79</c:v>
                </c:pt>
                <c:pt idx="420">
                  <c:v>46.66</c:v>
                </c:pt>
                <c:pt idx="421">
                  <c:v>34.6</c:v>
                </c:pt>
                <c:pt idx="422">
                  <c:v>45.99</c:v>
                </c:pt>
                <c:pt idx="423">
                  <c:v>24.55</c:v>
                </c:pt>
                <c:pt idx="424">
                  <c:v>21.12</c:v>
                </c:pt>
                <c:pt idx="425">
                  <c:v>19.600000000000001</c:v>
                </c:pt>
                <c:pt idx="426">
                  <c:v>11.95</c:v>
                </c:pt>
                <c:pt idx="427">
                  <c:v>15.25</c:v>
                </c:pt>
                <c:pt idx="428">
                  <c:v>21.4</c:v>
                </c:pt>
                <c:pt idx="429">
                  <c:v>30.9</c:v>
                </c:pt>
                <c:pt idx="430">
                  <c:v>24.47</c:v>
                </c:pt>
                <c:pt idx="431">
                  <c:v>25.99</c:v>
                </c:pt>
                <c:pt idx="432">
                  <c:v>27.59</c:v>
                </c:pt>
                <c:pt idx="433">
                  <c:v>31.86</c:v>
                </c:pt>
                <c:pt idx="434">
                  <c:v>35.92</c:v>
                </c:pt>
                <c:pt idx="435">
                  <c:v>31.32</c:v>
                </c:pt>
                <c:pt idx="436">
                  <c:v>35.049999999999997</c:v>
                </c:pt>
                <c:pt idx="437">
                  <c:v>32.08</c:v>
                </c:pt>
                <c:pt idx="438">
                  <c:v>34.979999999999997</c:v>
                </c:pt>
                <c:pt idx="439">
                  <c:v>34.46</c:v>
                </c:pt>
                <c:pt idx="440">
                  <c:v>32.96</c:v>
                </c:pt>
                <c:pt idx="441">
                  <c:v>33.57</c:v>
                </c:pt>
                <c:pt idx="442">
                  <c:v>50.74</c:v>
                </c:pt>
                <c:pt idx="443">
                  <c:v>51.54</c:v>
                </c:pt>
                <c:pt idx="444">
                  <c:v>60.26</c:v>
                </c:pt>
                <c:pt idx="445">
                  <c:v>59.19</c:v>
                </c:pt>
                <c:pt idx="446">
                  <c:v>56.67</c:v>
                </c:pt>
                <c:pt idx="447">
                  <c:v>59.92</c:v>
                </c:pt>
                <c:pt idx="448">
                  <c:v>41.93</c:v>
                </c:pt>
                <c:pt idx="449">
                  <c:v>40.880000000000003</c:v>
                </c:pt>
                <c:pt idx="450">
                  <c:v>52.46</c:v>
                </c:pt>
                <c:pt idx="451">
                  <c:v>30.3</c:v>
                </c:pt>
                <c:pt idx="452">
                  <c:v>30.76</c:v>
                </c:pt>
                <c:pt idx="453">
                  <c:v>33.43</c:v>
                </c:pt>
                <c:pt idx="454">
                  <c:v>38.369999999999997</c:v>
                </c:pt>
                <c:pt idx="455">
                  <c:v>35.39</c:v>
                </c:pt>
                <c:pt idx="456">
                  <c:v>26.74</c:v>
                </c:pt>
                <c:pt idx="457">
                  <c:v>28.19</c:v>
                </c:pt>
                <c:pt idx="458">
                  <c:v>31.37</c:v>
                </c:pt>
                <c:pt idx="459">
                  <c:v>30.07</c:v>
                </c:pt>
                <c:pt idx="460">
                  <c:v>37.520000000000003</c:v>
                </c:pt>
                <c:pt idx="461">
                  <c:v>53.11</c:v>
                </c:pt>
                <c:pt idx="462">
                  <c:v>45.97</c:v>
                </c:pt>
                <c:pt idx="463">
                  <c:v>36.85</c:v>
                </c:pt>
                <c:pt idx="464">
                  <c:v>32.57</c:v>
                </c:pt>
                <c:pt idx="465">
                  <c:v>30.98</c:v>
                </c:pt>
                <c:pt idx="466">
                  <c:v>145.99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943-460A-9BF4-BD025C68A119}"/>
            </c:ext>
          </c:extLst>
        </c:ser>
        <c:ser>
          <c:idx val="4"/>
          <c:order val="4"/>
          <c:tx>
            <c:strRef>
              <c:f>Caudal!$L$7</c:f>
              <c:strCache>
                <c:ptCount val="1"/>
                <c:pt idx="0">
                  <c:v>Azud CHS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Caudal!$L$9:$L$486</c:f>
              <c:numCache>
                <c:formatCode>0.00</c:formatCode>
                <c:ptCount val="4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118.65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943-460A-9BF4-BD025C68A119}"/>
            </c:ext>
          </c:extLst>
        </c:ser>
        <c:ser>
          <c:idx val="5"/>
          <c:order val="5"/>
          <c:tx>
            <c:strRef>
              <c:f>Caudal!$M$7</c:f>
              <c:strCache>
                <c:ptCount val="1"/>
                <c:pt idx="0">
                  <c:v>Tramo Medio Rambla Albujón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Caudal!$M$9:$M$486</c:f>
              <c:numCache>
                <c:formatCode>0.00</c:formatCode>
                <c:ptCount val="4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29.01</c:v>
                </c:pt>
                <c:pt idx="5">
                  <c:v>30.52</c:v>
                </c:pt>
                <c:pt idx="6">
                  <c:v>18.28</c:v>
                </c:pt>
                <c:pt idx="7">
                  <c:v>50.34</c:v>
                </c:pt>
                <c:pt idx="8">
                  <c:v>30.16</c:v>
                </c:pt>
                <c:pt idx="10">
                  <c:v>26.13</c:v>
                </c:pt>
                <c:pt idx="11">
                  <c:v>27.99</c:v>
                </c:pt>
                <c:pt idx="12">
                  <c:v>18.61</c:v>
                </c:pt>
                <c:pt idx="13">
                  <c:v>16.302</c:v>
                </c:pt>
                <c:pt idx="14">
                  <c:v>53.9</c:v>
                </c:pt>
                <c:pt idx="15">
                  <c:v>39.159999999999997</c:v>
                </c:pt>
                <c:pt idx="16">
                  <c:v>40.85</c:v>
                </c:pt>
                <c:pt idx="17">
                  <c:v>33.92</c:v>
                </c:pt>
                <c:pt idx="18">
                  <c:v>33.729999999999997</c:v>
                </c:pt>
                <c:pt idx="19">
                  <c:v>46.12</c:v>
                </c:pt>
                <c:pt idx="20">
                  <c:v>80.66</c:v>
                </c:pt>
                <c:pt idx="21">
                  <c:v>0</c:v>
                </c:pt>
                <c:pt idx="22">
                  <c:v>85.56</c:v>
                </c:pt>
                <c:pt idx="23">
                  <c:v>61.98</c:v>
                </c:pt>
                <c:pt idx="24">
                  <c:v>48.6</c:v>
                </c:pt>
                <c:pt idx="25">
                  <c:v>51.7</c:v>
                </c:pt>
                <c:pt idx="26">
                  <c:v>42.84</c:v>
                </c:pt>
                <c:pt idx="27">
                  <c:v>51.9</c:v>
                </c:pt>
                <c:pt idx="28">
                  <c:v>52.2</c:v>
                </c:pt>
                <c:pt idx="29">
                  <c:v>28.74</c:v>
                </c:pt>
                <c:pt idx="30">
                  <c:v>225.19</c:v>
                </c:pt>
                <c:pt idx="31">
                  <c:v>165.88</c:v>
                </c:pt>
                <c:pt idx="32">
                  <c:v>157.22</c:v>
                </c:pt>
                <c:pt idx="33">
                  <c:v>188.8</c:v>
                </c:pt>
                <c:pt idx="34">
                  <c:v>75.680000000000007</c:v>
                </c:pt>
                <c:pt idx="35">
                  <c:v>115.78</c:v>
                </c:pt>
                <c:pt idx="36">
                  <c:v>73.930000000000007</c:v>
                </c:pt>
                <c:pt idx="37">
                  <c:v>160.19</c:v>
                </c:pt>
                <c:pt idx="38">
                  <c:v>57.83</c:v>
                </c:pt>
                <c:pt idx="39">
                  <c:v>113.65</c:v>
                </c:pt>
                <c:pt idx="40">
                  <c:v>80.34</c:v>
                </c:pt>
                <c:pt idx="41">
                  <c:v>148.30000000000001</c:v>
                </c:pt>
                <c:pt idx="42">
                  <c:v>130.80000000000001</c:v>
                </c:pt>
                <c:pt idx="43">
                  <c:v>139.01</c:v>
                </c:pt>
                <c:pt idx="44">
                  <c:v>53.89</c:v>
                </c:pt>
                <c:pt idx="45">
                  <c:v>38.049999999999997</c:v>
                </c:pt>
                <c:pt idx="46">
                  <c:v>44.03</c:v>
                </c:pt>
                <c:pt idx="47">
                  <c:v>64.83</c:v>
                </c:pt>
                <c:pt idx="48">
                  <c:v>47.2</c:v>
                </c:pt>
                <c:pt idx="49">
                  <c:v>38.700000000000003</c:v>
                </c:pt>
                <c:pt idx="50">
                  <c:v>62.02</c:v>
                </c:pt>
                <c:pt idx="51">
                  <c:v>25.65</c:v>
                </c:pt>
                <c:pt idx="52">
                  <c:v>120.93</c:v>
                </c:pt>
                <c:pt idx="53">
                  <c:v>40.32</c:v>
                </c:pt>
                <c:pt idx="54">
                  <c:v>44.81</c:v>
                </c:pt>
                <c:pt idx="55">
                  <c:v>39.99</c:v>
                </c:pt>
                <c:pt idx="56">
                  <c:v>41.64</c:v>
                </c:pt>
                <c:pt idx="57">
                  <c:v>27.89</c:v>
                </c:pt>
                <c:pt idx="58">
                  <c:v>37.85</c:v>
                </c:pt>
                <c:pt idx="59">
                  <c:v>38.64</c:v>
                </c:pt>
                <c:pt idx="60">
                  <c:v>39.31</c:v>
                </c:pt>
                <c:pt idx="61">
                  <c:v>36.31</c:v>
                </c:pt>
                <c:pt idx="62">
                  <c:v>32.85</c:v>
                </c:pt>
                <c:pt idx="63">
                  <c:v>29.03</c:v>
                </c:pt>
                <c:pt idx="64">
                  <c:v>28.25</c:v>
                </c:pt>
                <c:pt idx="65">
                  <c:v>31.65</c:v>
                </c:pt>
                <c:pt idx="66">
                  <c:v>30.1</c:v>
                </c:pt>
                <c:pt idx="67">
                  <c:v>33.97</c:v>
                </c:pt>
                <c:pt idx="68">
                  <c:v>33.85</c:v>
                </c:pt>
                <c:pt idx="69">
                  <c:v>25.32</c:v>
                </c:pt>
                <c:pt idx="70">
                  <c:v>30.98</c:v>
                </c:pt>
                <c:pt idx="71">
                  <c:v>34.549999999999997</c:v>
                </c:pt>
                <c:pt idx="72">
                  <c:v>33.93</c:v>
                </c:pt>
                <c:pt idx="73">
                  <c:v>37.119999999999997</c:v>
                </c:pt>
                <c:pt idx="74">
                  <c:v>27.61</c:v>
                </c:pt>
                <c:pt idx="75">
                  <c:v>30.29</c:v>
                </c:pt>
                <c:pt idx="76">
                  <c:v>36.35</c:v>
                </c:pt>
                <c:pt idx="77">
                  <c:v>29.22</c:v>
                </c:pt>
                <c:pt idx="78">
                  <c:v>32.54</c:v>
                </c:pt>
                <c:pt idx="79">
                  <c:v>33.21</c:v>
                </c:pt>
                <c:pt idx="80">
                  <c:v>365.62</c:v>
                </c:pt>
                <c:pt idx="81">
                  <c:v>47.22</c:v>
                </c:pt>
                <c:pt idx="82">
                  <c:v>50.73</c:v>
                </c:pt>
                <c:pt idx="83">
                  <c:v>51.32</c:v>
                </c:pt>
                <c:pt idx="84">
                  <c:v>43.75</c:v>
                </c:pt>
                <c:pt idx="85">
                  <c:v>46.25</c:v>
                </c:pt>
                <c:pt idx="86">
                  <c:v>61.06</c:v>
                </c:pt>
                <c:pt idx="87">
                  <c:v>51.75</c:v>
                </c:pt>
                <c:pt idx="88">
                  <c:v>99.05</c:v>
                </c:pt>
                <c:pt idx="89">
                  <c:v>49.88</c:v>
                </c:pt>
                <c:pt idx="90">
                  <c:v>43.5</c:v>
                </c:pt>
                <c:pt idx="91">
                  <c:v>95.1</c:v>
                </c:pt>
                <c:pt idx="92">
                  <c:v>50.63</c:v>
                </c:pt>
                <c:pt idx="93">
                  <c:v>61.32</c:v>
                </c:pt>
                <c:pt idx="94">
                  <c:v>84.91</c:v>
                </c:pt>
                <c:pt idx="95">
                  <c:v>58.23</c:v>
                </c:pt>
                <c:pt idx="96">
                  <c:v>58.66</c:v>
                </c:pt>
                <c:pt idx="97">
                  <c:v>118.02</c:v>
                </c:pt>
                <c:pt idx="98">
                  <c:v>77.7</c:v>
                </c:pt>
                <c:pt idx="99">
                  <c:v>124.36</c:v>
                </c:pt>
                <c:pt idx="100">
                  <c:v>89.68</c:v>
                </c:pt>
                <c:pt idx="101">
                  <c:v>59</c:v>
                </c:pt>
                <c:pt idx="102">
                  <c:v>31.53</c:v>
                </c:pt>
                <c:pt idx="103">
                  <c:v>33.69</c:v>
                </c:pt>
                <c:pt idx="104">
                  <c:v>86.96</c:v>
                </c:pt>
                <c:pt idx="111">
                  <c:v>27.97</c:v>
                </c:pt>
                <c:pt idx="118">
                  <c:v>39.57</c:v>
                </c:pt>
                <c:pt idx="125">
                  <c:v>38.26</c:v>
                </c:pt>
                <c:pt idx="132">
                  <c:v>35.729999999999997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943-460A-9BF4-BD025C68A119}"/>
            </c:ext>
          </c:extLst>
        </c:ser>
        <c:ser>
          <c:idx val="6"/>
          <c:order val="6"/>
          <c:tx>
            <c:strRef>
              <c:f>Caudal!$N$7</c:f>
              <c:strCache>
                <c:ptCount val="1"/>
                <c:pt idx="0">
                  <c:v>Surgencia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Caudal!$N$9:$N$486</c:f>
              <c:numCache>
                <c:formatCode>0.00</c:formatCode>
                <c:ptCount val="472"/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943-460A-9BF4-BD025C68A119}"/>
            </c:ext>
          </c:extLst>
        </c:ser>
        <c:ser>
          <c:idx val="13"/>
          <c:order val="7"/>
          <c:tx>
            <c:strRef>
              <c:f>Caudal!$O$7</c:f>
              <c:strCache>
                <c:ptCount val="1"/>
                <c:pt idx="0">
                  <c:v>Aliviadero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Caudal!$O$9:$O$486</c:f>
              <c:numCache>
                <c:formatCode>0.00</c:formatCode>
                <c:ptCount val="472"/>
                <c:pt idx="49">
                  <c:v>47.88</c:v>
                </c:pt>
                <c:pt idx="50">
                  <c:v>236.05</c:v>
                </c:pt>
                <c:pt idx="51">
                  <c:v>184.77</c:v>
                </c:pt>
                <c:pt idx="52">
                  <c:v>91.3</c:v>
                </c:pt>
                <c:pt idx="53">
                  <c:v>0</c:v>
                </c:pt>
                <c:pt idx="54">
                  <c:v>109.37</c:v>
                </c:pt>
                <c:pt idx="55">
                  <c:v>0</c:v>
                </c:pt>
                <c:pt idx="56">
                  <c:v>70.47</c:v>
                </c:pt>
                <c:pt idx="57">
                  <c:v>39.46</c:v>
                </c:pt>
                <c:pt idx="58">
                  <c:v>75.61</c:v>
                </c:pt>
                <c:pt idx="59">
                  <c:v>171.3</c:v>
                </c:pt>
                <c:pt idx="60">
                  <c:v>210.77</c:v>
                </c:pt>
                <c:pt idx="61">
                  <c:v>76.77</c:v>
                </c:pt>
                <c:pt idx="62">
                  <c:v>154.15</c:v>
                </c:pt>
                <c:pt idx="63">
                  <c:v>73.319999999999993</c:v>
                </c:pt>
                <c:pt idx="64">
                  <c:v>58.8</c:v>
                </c:pt>
                <c:pt idx="65">
                  <c:v>65.31</c:v>
                </c:pt>
                <c:pt idx="66">
                  <c:v>172.55</c:v>
                </c:pt>
                <c:pt idx="67">
                  <c:v>170.51</c:v>
                </c:pt>
                <c:pt idx="68">
                  <c:v>153.47</c:v>
                </c:pt>
                <c:pt idx="69">
                  <c:v>151.77000000000001</c:v>
                </c:pt>
                <c:pt idx="70">
                  <c:v>143.06</c:v>
                </c:pt>
                <c:pt idx="71">
                  <c:v>0</c:v>
                </c:pt>
                <c:pt idx="72">
                  <c:v>0</c:v>
                </c:pt>
                <c:pt idx="73">
                  <c:v>114.63</c:v>
                </c:pt>
                <c:pt idx="74">
                  <c:v>20.88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141.72</c:v>
                </c:pt>
                <c:pt idx="80">
                  <c:v>312.26</c:v>
                </c:pt>
                <c:pt idx="81">
                  <c:v>0</c:v>
                </c:pt>
                <c:pt idx="82">
                  <c:v>102.09</c:v>
                </c:pt>
                <c:pt idx="83">
                  <c:v>115.25</c:v>
                </c:pt>
                <c:pt idx="84">
                  <c:v>100.14</c:v>
                </c:pt>
                <c:pt idx="85">
                  <c:v>106.44</c:v>
                </c:pt>
                <c:pt idx="86">
                  <c:v>97.71</c:v>
                </c:pt>
                <c:pt idx="87">
                  <c:v>254.17</c:v>
                </c:pt>
                <c:pt idx="88">
                  <c:v>261.32</c:v>
                </c:pt>
                <c:pt idx="89">
                  <c:v>134.6</c:v>
                </c:pt>
                <c:pt idx="90">
                  <c:v>0</c:v>
                </c:pt>
                <c:pt idx="91">
                  <c:v>109.83</c:v>
                </c:pt>
                <c:pt idx="92">
                  <c:v>112.19</c:v>
                </c:pt>
                <c:pt idx="93">
                  <c:v>81.3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73.02</c:v>
                </c:pt>
                <c:pt idx="98">
                  <c:v>73.02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104.7</c:v>
                </c:pt>
                <c:pt idx="161">
                  <c:v>9.35</c:v>
                </c:pt>
                <c:pt idx="162">
                  <c:v>30.1</c:v>
                </c:pt>
                <c:pt idx="163">
                  <c:v>0</c:v>
                </c:pt>
                <c:pt idx="164">
                  <c:v>0</c:v>
                </c:pt>
                <c:pt idx="165">
                  <c:v>23.93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38.44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22.67</c:v>
                </c:pt>
                <c:pt idx="193">
                  <c:v>17.350000000000001</c:v>
                </c:pt>
                <c:pt idx="194">
                  <c:v>0</c:v>
                </c:pt>
                <c:pt idx="195">
                  <c:v>12.23</c:v>
                </c:pt>
                <c:pt idx="196">
                  <c:v>17.940000000000001</c:v>
                </c:pt>
                <c:pt idx="197">
                  <c:v>21.92</c:v>
                </c:pt>
                <c:pt idx="198">
                  <c:v>3.13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9.69</c:v>
                </c:pt>
                <c:pt idx="282">
                  <c:v>7.26</c:v>
                </c:pt>
                <c:pt idx="284">
                  <c:v>7.03</c:v>
                </c:pt>
                <c:pt idx="286">
                  <c:v>0</c:v>
                </c:pt>
                <c:pt idx="287">
                  <c:v>6.23</c:v>
                </c:pt>
                <c:pt idx="288">
                  <c:v>1.44</c:v>
                </c:pt>
                <c:pt idx="290">
                  <c:v>2.8</c:v>
                </c:pt>
                <c:pt idx="292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8">
                  <c:v>0</c:v>
                </c:pt>
                <c:pt idx="299">
                  <c:v>75.98</c:v>
                </c:pt>
                <c:pt idx="300">
                  <c:v>0</c:v>
                </c:pt>
                <c:pt idx="302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61.49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51.17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32.64</c:v>
                </c:pt>
                <c:pt idx="346">
                  <c:v>43.21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22.85</c:v>
                </c:pt>
                <c:pt idx="361">
                  <c:v>0</c:v>
                </c:pt>
                <c:pt idx="362">
                  <c:v>47.42</c:v>
                </c:pt>
                <c:pt idx="363">
                  <c:v>0</c:v>
                </c:pt>
                <c:pt idx="364">
                  <c:v>47.89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29.02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12.48</c:v>
                </c:pt>
                <c:pt idx="438">
                  <c:v>10.78</c:v>
                </c:pt>
                <c:pt idx="439">
                  <c:v>8.99</c:v>
                </c:pt>
                <c:pt idx="440">
                  <c:v>6.66</c:v>
                </c:pt>
                <c:pt idx="441">
                  <c:v>5.34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16.73</c:v>
                </c:pt>
                <c:pt idx="453">
                  <c:v>9.36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3-4FEC-9903-D85C830D6F2F}"/>
            </c:ext>
          </c:extLst>
        </c:ser>
        <c:ser>
          <c:idx val="7"/>
          <c:order val="8"/>
          <c:tx>
            <c:strRef>
              <c:f>Caudal!$P$7</c:f>
              <c:strCache>
                <c:ptCount val="1"/>
                <c:pt idx="0">
                  <c:v>Obra de paso bajo carretera Los Urrutia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Caudal!$P$9:$P$486</c:f>
              <c:numCache>
                <c:formatCode>0.00</c:formatCode>
                <c:ptCount val="472"/>
                <c:pt idx="9">
                  <c:v>85.23</c:v>
                </c:pt>
                <c:pt idx="11">
                  <c:v>48.17</c:v>
                </c:pt>
                <c:pt idx="12">
                  <c:v>51.79</c:v>
                </c:pt>
                <c:pt idx="13">
                  <c:v>40.89</c:v>
                </c:pt>
                <c:pt idx="14">
                  <c:v>417.72</c:v>
                </c:pt>
                <c:pt idx="15">
                  <c:v>207.04</c:v>
                </c:pt>
                <c:pt idx="16">
                  <c:v>273.76</c:v>
                </c:pt>
                <c:pt idx="17">
                  <c:v>120.73</c:v>
                </c:pt>
                <c:pt idx="18">
                  <c:v>81.69</c:v>
                </c:pt>
                <c:pt idx="19">
                  <c:v>84.38</c:v>
                </c:pt>
                <c:pt idx="20">
                  <c:v>80.08</c:v>
                </c:pt>
                <c:pt idx="21">
                  <c:v>488.21</c:v>
                </c:pt>
                <c:pt idx="22">
                  <c:v>222.47</c:v>
                </c:pt>
                <c:pt idx="23">
                  <c:v>178.31</c:v>
                </c:pt>
                <c:pt idx="24">
                  <c:v>126.47</c:v>
                </c:pt>
                <c:pt idx="25">
                  <c:v>117.24</c:v>
                </c:pt>
                <c:pt idx="26">
                  <c:v>113.21</c:v>
                </c:pt>
                <c:pt idx="27">
                  <c:v>84.56</c:v>
                </c:pt>
                <c:pt idx="28">
                  <c:v>60.46</c:v>
                </c:pt>
                <c:pt idx="29">
                  <c:v>52.68</c:v>
                </c:pt>
                <c:pt idx="30">
                  <c:v>401.39</c:v>
                </c:pt>
                <c:pt idx="31">
                  <c:v>324.39999999999998</c:v>
                </c:pt>
                <c:pt idx="32">
                  <c:v>163.69999999999999</c:v>
                </c:pt>
                <c:pt idx="33">
                  <c:v>131.53</c:v>
                </c:pt>
                <c:pt idx="34">
                  <c:v>196.35</c:v>
                </c:pt>
                <c:pt idx="35">
                  <c:v>137.81</c:v>
                </c:pt>
                <c:pt idx="36">
                  <c:v>83.92</c:v>
                </c:pt>
                <c:pt idx="37">
                  <c:v>62.77</c:v>
                </c:pt>
                <c:pt idx="38">
                  <c:v>51.57</c:v>
                </c:pt>
                <c:pt idx="39">
                  <c:v>46.88</c:v>
                </c:pt>
                <c:pt idx="40">
                  <c:v>36.82</c:v>
                </c:pt>
                <c:pt idx="41">
                  <c:v>118.95</c:v>
                </c:pt>
                <c:pt idx="42">
                  <c:v>30.24</c:v>
                </c:pt>
                <c:pt idx="43">
                  <c:v>22.15</c:v>
                </c:pt>
                <c:pt idx="44">
                  <c:v>24.31</c:v>
                </c:pt>
                <c:pt idx="45">
                  <c:v>23.4</c:v>
                </c:pt>
                <c:pt idx="46">
                  <c:v>19.29</c:v>
                </c:pt>
                <c:pt idx="47">
                  <c:v>14.55</c:v>
                </c:pt>
                <c:pt idx="48">
                  <c:v>12.19</c:v>
                </c:pt>
                <c:pt idx="49">
                  <c:v>13.87</c:v>
                </c:pt>
                <c:pt idx="50">
                  <c:v>17.77</c:v>
                </c:pt>
                <c:pt idx="51">
                  <c:v>13.58</c:v>
                </c:pt>
                <c:pt idx="52">
                  <c:v>7.13</c:v>
                </c:pt>
                <c:pt idx="53">
                  <c:v>10.56</c:v>
                </c:pt>
                <c:pt idx="54">
                  <c:v>6.82</c:v>
                </c:pt>
                <c:pt idx="55">
                  <c:v>8.6</c:v>
                </c:pt>
                <c:pt idx="56">
                  <c:v>5.09</c:v>
                </c:pt>
                <c:pt idx="57">
                  <c:v>4.8600000000000003</c:v>
                </c:pt>
                <c:pt idx="58">
                  <c:v>1.37</c:v>
                </c:pt>
                <c:pt idx="59">
                  <c:v>1.69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3.59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6.83</c:v>
                </c:pt>
                <c:pt idx="71">
                  <c:v>0</c:v>
                </c:pt>
                <c:pt idx="72">
                  <c:v>45.74</c:v>
                </c:pt>
                <c:pt idx="73">
                  <c:v>16.73</c:v>
                </c:pt>
                <c:pt idx="74">
                  <c:v>11.28</c:v>
                </c:pt>
                <c:pt idx="75">
                  <c:v>4.41</c:v>
                </c:pt>
                <c:pt idx="76">
                  <c:v>6.2</c:v>
                </c:pt>
                <c:pt idx="77">
                  <c:v>1.61</c:v>
                </c:pt>
                <c:pt idx="78">
                  <c:v>1.59</c:v>
                </c:pt>
                <c:pt idx="79">
                  <c:v>0</c:v>
                </c:pt>
                <c:pt idx="80">
                  <c:v>298.62</c:v>
                </c:pt>
                <c:pt idx="81">
                  <c:v>65.7</c:v>
                </c:pt>
                <c:pt idx="82">
                  <c:v>87.17</c:v>
                </c:pt>
                <c:pt idx="83">
                  <c:v>57.4</c:v>
                </c:pt>
                <c:pt idx="84">
                  <c:v>36.28</c:v>
                </c:pt>
                <c:pt idx="85">
                  <c:v>30.85</c:v>
                </c:pt>
                <c:pt idx="86">
                  <c:v>78.66</c:v>
                </c:pt>
                <c:pt idx="87">
                  <c:v>81.93</c:v>
                </c:pt>
                <c:pt idx="88">
                  <c:v>39.53</c:v>
                </c:pt>
                <c:pt idx="89">
                  <c:v>26.08</c:v>
                </c:pt>
                <c:pt idx="90">
                  <c:v>24.05</c:v>
                </c:pt>
                <c:pt idx="91">
                  <c:v>88.82</c:v>
                </c:pt>
                <c:pt idx="92">
                  <c:v>46.58</c:v>
                </c:pt>
                <c:pt idx="93">
                  <c:v>47.82</c:v>
                </c:pt>
                <c:pt idx="94">
                  <c:v>22.53</c:v>
                </c:pt>
                <c:pt idx="95">
                  <c:v>21.23</c:v>
                </c:pt>
                <c:pt idx="96">
                  <c:v>15.38</c:v>
                </c:pt>
                <c:pt idx="97">
                  <c:v>9.32</c:v>
                </c:pt>
                <c:pt idx="98">
                  <c:v>7.93</c:v>
                </c:pt>
                <c:pt idx="99">
                  <c:v>2.0099999999999998</c:v>
                </c:pt>
                <c:pt idx="100">
                  <c:v>0.05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42.48</c:v>
                </c:pt>
                <c:pt idx="143">
                  <c:v>26.56</c:v>
                </c:pt>
                <c:pt idx="144">
                  <c:v>24.95</c:v>
                </c:pt>
                <c:pt idx="145">
                  <c:v>19.72</c:v>
                </c:pt>
                <c:pt idx="146">
                  <c:v>22.26</c:v>
                </c:pt>
                <c:pt idx="147">
                  <c:v>27.48</c:v>
                </c:pt>
                <c:pt idx="148">
                  <c:v>30.87</c:v>
                </c:pt>
                <c:pt idx="149">
                  <c:v>28.75</c:v>
                </c:pt>
                <c:pt idx="150">
                  <c:v>25.42</c:v>
                </c:pt>
                <c:pt idx="151">
                  <c:v>28.43</c:v>
                </c:pt>
                <c:pt idx="152">
                  <c:v>25.98</c:v>
                </c:pt>
                <c:pt idx="153">
                  <c:v>22.25</c:v>
                </c:pt>
                <c:pt idx="154">
                  <c:v>22.3</c:v>
                </c:pt>
                <c:pt idx="155">
                  <c:v>23.03</c:v>
                </c:pt>
                <c:pt idx="156">
                  <c:v>22.77</c:v>
                </c:pt>
                <c:pt idx="157">
                  <c:v>36.47</c:v>
                </c:pt>
                <c:pt idx="158">
                  <c:v>36.56</c:v>
                </c:pt>
                <c:pt idx="159">
                  <c:v>207.73</c:v>
                </c:pt>
                <c:pt idx="160">
                  <c:v>172.25</c:v>
                </c:pt>
                <c:pt idx="161">
                  <c:v>166.69</c:v>
                </c:pt>
                <c:pt idx="162">
                  <c:v>169.85</c:v>
                </c:pt>
                <c:pt idx="163">
                  <c:v>174.2</c:v>
                </c:pt>
                <c:pt idx="164">
                  <c:v>102.73</c:v>
                </c:pt>
                <c:pt idx="165">
                  <c:v>121.01</c:v>
                </c:pt>
                <c:pt idx="166">
                  <c:v>89.39</c:v>
                </c:pt>
                <c:pt idx="167">
                  <c:v>68.17</c:v>
                </c:pt>
                <c:pt idx="168">
                  <c:v>48</c:v>
                </c:pt>
                <c:pt idx="169">
                  <c:v>61.97</c:v>
                </c:pt>
                <c:pt idx="170">
                  <c:v>23.91</c:v>
                </c:pt>
                <c:pt idx="171">
                  <c:v>20.22</c:v>
                </c:pt>
                <c:pt idx="172">
                  <c:v>20.79</c:v>
                </c:pt>
                <c:pt idx="173">
                  <c:v>19</c:v>
                </c:pt>
                <c:pt idx="174">
                  <c:v>41.97</c:v>
                </c:pt>
                <c:pt idx="175">
                  <c:v>24.61</c:v>
                </c:pt>
                <c:pt idx="176">
                  <c:v>23.38</c:v>
                </c:pt>
                <c:pt idx="177">
                  <c:v>22.73</c:v>
                </c:pt>
                <c:pt idx="178">
                  <c:v>26.15</c:v>
                </c:pt>
                <c:pt idx="179">
                  <c:v>23.95</c:v>
                </c:pt>
                <c:pt idx="180">
                  <c:v>32.99</c:v>
                </c:pt>
                <c:pt idx="181">
                  <c:v>22.15</c:v>
                </c:pt>
                <c:pt idx="182">
                  <c:v>17.13</c:v>
                </c:pt>
                <c:pt idx="183">
                  <c:v>16.309999999999999</c:v>
                </c:pt>
                <c:pt idx="184">
                  <c:v>18.850000000000001</c:v>
                </c:pt>
                <c:pt idx="185">
                  <c:v>18.399999999999999</c:v>
                </c:pt>
                <c:pt idx="186">
                  <c:v>19.079999999999998</c:v>
                </c:pt>
                <c:pt idx="187">
                  <c:v>17.809999999999999</c:v>
                </c:pt>
                <c:pt idx="188">
                  <c:v>16.97</c:v>
                </c:pt>
                <c:pt idx="189">
                  <c:v>15.49</c:v>
                </c:pt>
                <c:pt idx="190">
                  <c:v>14.92</c:v>
                </c:pt>
                <c:pt idx="191">
                  <c:v>7.54</c:v>
                </c:pt>
                <c:pt idx="192">
                  <c:v>10.55</c:v>
                </c:pt>
                <c:pt idx="193">
                  <c:v>10.71</c:v>
                </c:pt>
                <c:pt idx="194">
                  <c:v>14.3</c:v>
                </c:pt>
                <c:pt idx="195">
                  <c:v>7.83</c:v>
                </c:pt>
                <c:pt idx="196">
                  <c:v>8.31</c:v>
                </c:pt>
                <c:pt idx="197">
                  <c:v>10.1</c:v>
                </c:pt>
                <c:pt idx="198">
                  <c:v>8.3000000000000007</c:v>
                </c:pt>
                <c:pt idx="199">
                  <c:v>8.49</c:v>
                </c:pt>
                <c:pt idx="200">
                  <c:v>8.76</c:v>
                </c:pt>
                <c:pt idx="201">
                  <c:v>8.93</c:v>
                </c:pt>
                <c:pt idx="202">
                  <c:v>8.86</c:v>
                </c:pt>
                <c:pt idx="203">
                  <c:v>8.52</c:v>
                </c:pt>
                <c:pt idx="204">
                  <c:v>7.16</c:v>
                </c:pt>
                <c:pt idx="205">
                  <c:v>7.83</c:v>
                </c:pt>
                <c:pt idx="206">
                  <c:v>7.49</c:v>
                </c:pt>
                <c:pt idx="207">
                  <c:v>7.03</c:v>
                </c:pt>
                <c:pt idx="208">
                  <c:v>8.5299999999999994</c:v>
                </c:pt>
                <c:pt idx="209">
                  <c:v>6.33</c:v>
                </c:pt>
                <c:pt idx="210">
                  <c:v>7.03</c:v>
                </c:pt>
                <c:pt idx="211">
                  <c:v>4.87</c:v>
                </c:pt>
                <c:pt idx="212">
                  <c:v>5.27</c:v>
                </c:pt>
                <c:pt idx="213">
                  <c:v>8.31</c:v>
                </c:pt>
                <c:pt idx="214">
                  <c:v>6.51</c:v>
                </c:pt>
                <c:pt idx="215">
                  <c:v>4.8499999999999996</c:v>
                </c:pt>
                <c:pt idx="216">
                  <c:v>5.57</c:v>
                </c:pt>
                <c:pt idx="217">
                  <c:v>4.4800000000000004</c:v>
                </c:pt>
                <c:pt idx="218">
                  <c:v>3.75</c:v>
                </c:pt>
                <c:pt idx="219">
                  <c:v>3.91</c:v>
                </c:pt>
                <c:pt idx="220">
                  <c:v>4.1100000000000003</c:v>
                </c:pt>
                <c:pt idx="221">
                  <c:v>4.07</c:v>
                </c:pt>
                <c:pt idx="222">
                  <c:v>4.09</c:v>
                </c:pt>
                <c:pt idx="223">
                  <c:v>4.3499999999999996</c:v>
                </c:pt>
                <c:pt idx="224">
                  <c:v>3.84</c:v>
                </c:pt>
                <c:pt idx="225">
                  <c:v>5.38</c:v>
                </c:pt>
                <c:pt idx="226">
                  <c:v>6.63</c:v>
                </c:pt>
                <c:pt idx="227">
                  <c:v>5.37</c:v>
                </c:pt>
                <c:pt idx="228">
                  <c:v>5.16</c:v>
                </c:pt>
                <c:pt idx="229">
                  <c:v>3.74</c:v>
                </c:pt>
                <c:pt idx="230">
                  <c:v>3.31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73">
                  <c:v>1803.04</c:v>
                </c:pt>
                <c:pt idx="274">
                  <c:v>127.54</c:v>
                </c:pt>
                <c:pt idx="275">
                  <c:v>72.97</c:v>
                </c:pt>
                <c:pt idx="276">
                  <c:v>44.97</c:v>
                </c:pt>
                <c:pt idx="278">
                  <c:v>136.53</c:v>
                </c:pt>
                <c:pt idx="280">
                  <c:v>86.64</c:v>
                </c:pt>
                <c:pt idx="282">
                  <c:v>37.51</c:v>
                </c:pt>
                <c:pt idx="284">
                  <c:v>45.42</c:v>
                </c:pt>
                <c:pt idx="286">
                  <c:v>33.6</c:v>
                </c:pt>
                <c:pt idx="288">
                  <c:v>37.28</c:v>
                </c:pt>
                <c:pt idx="290">
                  <c:v>28.71</c:v>
                </c:pt>
                <c:pt idx="292">
                  <c:v>27.36</c:v>
                </c:pt>
                <c:pt idx="294">
                  <c:v>46.96</c:v>
                </c:pt>
                <c:pt idx="296">
                  <c:v>40.42</c:v>
                </c:pt>
                <c:pt idx="298">
                  <c:v>35.75</c:v>
                </c:pt>
                <c:pt idx="300">
                  <c:v>82.58</c:v>
                </c:pt>
                <c:pt idx="302">
                  <c:v>76.760000000000005</c:v>
                </c:pt>
                <c:pt idx="304">
                  <c:v>64.02</c:v>
                </c:pt>
                <c:pt idx="306">
                  <c:v>60.15</c:v>
                </c:pt>
                <c:pt idx="308">
                  <c:v>54.83</c:v>
                </c:pt>
                <c:pt idx="310">
                  <c:v>38.01</c:v>
                </c:pt>
                <c:pt idx="312">
                  <c:v>40.479999999999997</c:v>
                </c:pt>
                <c:pt idx="314">
                  <c:v>44.11</c:v>
                </c:pt>
                <c:pt idx="315">
                  <c:v>51.89</c:v>
                </c:pt>
                <c:pt idx="316">
                  <c:v>54.26</c:v>
                </c:pt>
                <c:pt idx="317">
                  <c:v>44.86</c:v>
                </c:pt>
                <c:pt idx="318">
                  <c:v>42.96</c:v>
                </c:pt>
                <c:pt idx="319">
                  <c:v>45.94</c:v>
                </c:pt>
                <c:pt idx="320">
                  <c:v>43.18</c:v>
                </c:pt>
                <c:pt idx="321">
                  <c:v>41.8</c:v>
                </c:pt>
                <c:pt idx="322">
                  <c:v>44.78</c:v>
                </c:pt>
                <c:pt idx="323">
                  <c:v>45.55</c:v>
                </c:pt>
                <c:pt idx="324">
                  <c:v>37.450000000000003</c:v>
                </c:pt>
                <c:pt idx="325">
                  <c:v>25.56</c:v>
                </c:pt>
                <c:pt idx="326">
                  <c:v>8.4</c:v>
                </c:pt>
                <c:pt idx="327">
                  <c:v>8.3800000000000008</c:v>
                </c:pt>
                <c:pt idx="328">
                  <c:v>6.78</c:v>
                </c:pt>
                <c:pt idx="329">
                  <c:v>16.579999999999998</c:v>
                </c:pt>
                <c:pt idx="330">
                  <c:v>15.71</c:v>
                </c:pt>
                <c:pt idx="331">
                  <c:v>14.11</c:v>
                </c:pt>
                <c:pt idx="332">
                  <c:v>6.79</c:v>
                </c:pt>
                <c:pt idx="333">
                  <c:v>6.67</c:v>
                </c:pt>
                <c:pt idx="334">
                  <c:v>4.91</c:v>
                </c:pt>
                <c:pt idx="335">
                  <c:v>6.73</c:v>
                </c:pt>
                <c:pt idx="336">
                  <c:v>3.36</c:v>
                </c:pt>
                <c:pt idx="337">
                  <c:v>5.36</c:v>
                </c:pt>
                <c:pt idx="338">
                  <c:v>4.45</c:v>
                </c:pt>
                <c:pt idx="339">
                  <c:v>1.35</c:v>
                </c:pt>
                <c:pt idx="340">
                  <c:v>2.13</c:v>
                </c:pt>
                <c:pt idx="341">
                  <c:v>1.26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29.51</c:v>
                </c:pt>
                <c:pt idx="356">
                  <c:v>28.87</c:v>
                </c:pt>
                <c:pt idx="357">
                  <c:v>35.83</c:v>
                </c:pt>
                <c:pt idx="358">
                  <c:v>21.87</c:v>
                </c:pt>
                <c:pt idx="359">
                  <c:v>21.26</c:v>
                </c:pt>
                <c:pt idx="360">
                  <c:v>16.66</c:v>
                </c:pt>
                <c:pt idx="361">
                  <c:v>13.61</c:v>
                </c:pt>
                <c:pt idx="362">
                  <c:v>17.41</c:v>
                </c:pt>
                <c:pt idx="363">
                  <c:v>11.28</c:v>
                </c:pt>
                <c:pt idx="364">
                  <c:v>10.199999999999999</c:v>
                </c:pt>
                <c:pt idx="365">
                  <c:v>0</c:v>
                </c:pt>
                <c:pt idx="366">
                  <c:v>8.9499999999999993</c:v>
                </c:pt>
                <c:pt idx="367">
                  <c:v>6.63</c:v>
                </c:pt>
                <c:pt idx="368">
                  <c:v>5.64</c:v>
                </c:pt>
                <c:pt idx="369">
                  <c:v>6.54</c:v>
                </c:pt>
                <c:pt idx="370">
                  <c:v>5.57</c:v>
                </c:pt>
                <c:pt idx="371">
                  <c:v>4.97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10.199999999999999</c:v>
                </c:pt>
                <c:pt idx="399">
                  <c:v>0.8</c:v>
                </c:pt>
                <c:pt idx="400">
                  <c:v>0.64</c:v>
                </c:pt>
                <c:pt idx="401">
                  <c:v>0.32</c:v>
                </c:pt>
                <c:pt idx="402">
                  <c:v>0.56000000000000005</c:v>
                </c:pt>
                <c:pt idx="403">
                  <c:v>1.51</c:v>
                </c:pt>
                <c:pt idx="404">
                  <c:v>1.43</c:v>
                </c:pt>
                <c:pt idx="405">
                  <c:v>1.1100000000000001</c:v>
                </c:pt>
                <c:pt idx="406">
                  <c:v>1.03</c:v>
                </c:pt>
                <c:pt idx="407">
                  <c:v>4.7699999999999996</c:v>
                </c:pt>
                <c:pt idx="408">
                  <c:v>4.08</c:v>
                </c:pt>
                <c:pt idx="409">
                  <c:v>1.79</c:v>
                </c:pt>
                <c:pt idx="410">
                  <c:v>4.88</c:v>
                </c:pt>
                <c:pt idx="411">
                  <c:v>4.4400000000000004</c:v>
                </c:pt>
                <c:pt idx="412">
                  <c:v>4.12</c:v>
                </c:pt>
                <c:pt idx="413">
                  <c:v>4.0999999999999996</c:v>
                </c:pt>
                <c:pt idx="414">
                  <c:v>6.1</c:v>
                </c:pt>
                <c:pt idx="415">
                  <c:v>5.52</c:v>
                </c:pt>
                <c:pt idx="416">
                  <c:v>5.73</c:v>
                </c:pt>
                <c:pt idx="417">
                  <c:v>3.82</c:v>
                </c:pt>
                <c:pt idx="418">
                  <c:v>3.28</c:v>
                </c:pt>
                <c:pt idx="419">
                  <c:v>2.74</c:v>
                </c:pt>
                <c:pt idx="420">
                  <c:v>2.46</c:v>
                </c:pt>
                <c:pt idx="421">
                  <c:v>1.2</c:v>
                </c:pt>
                <c:pt idx="422">
                  <c:v>1.62</c:v>
                </c:pt>
                <c:pt idx="423">
                  <c:v>2.41</c:v>
                </c:pt>
                <c:pt idx="424">
                  <c:v>3.05</c:v>
                </c:pt>
                <c:pt idx="425">
                  <c:v>8.91</c:v>
                </c:pt>
                <c:pt idx="426">
                  <c:v>4.8899999999999997</c:v>
                </c:pt>
                <c:pt idx="427">
                  <c:v>4.8899999999999997</c:v>
                </c:pt>
                <c:pt idx="428">
                  <c:v>1.44</c:v>
                </c:pt>
                <c:pt idx="429">
                  <c:v>7.22</c:v>
                </c:pt>
                <c:pt idx="430">
                  <c:v>7.7</c:v>
                </c:pt>
                <c:pt idx="431">
                  <c:v>3.13</c:v>
                </c:pt>
                <c:pt idx="432">
                  <c:v>3.53</c:v>
                </c:pt>
                <c:pt idx="433">
                  <c:v>6.18</c:v>
                </c:pt>
                <c:pt idx="434">
                  <c:v>5.38</c:v>
                </c:pt>
                <c:pt idx="435">
                  <c:v>3.45</c:v>
                </c:pt>
                <c:pt idx="436">
                  <c:v>3.77</c:v>
                </c:pt>
                <c:pt idx="437">
                  <c:v>4.4800000000000004</c:v>
                </c:pt>
                <c:pt idx="438">
                  <c:v>4.8899999999999997</c:v>
                </c:pt>
                <c:pt idx="439">
                  <c:v>7.1</c:v>
                </c:pt>
                <c:pt idx="440">
                  <c:v>7.75</c:v>
                </c:pt>
                <c:pt idx="441">
                  <c:v>7.14</c:v>
                </c:pt>
                <c:pt idx="442">
                  <c:v>10</c:v>
                </c:pt>
                <c:pt idx="443">
                  <c:v>10.119999999999999</c:v>
                </c:pt>
                <c:pt idx="444">
                  <c:v>10.53</c:v>
                </c:pt>
                <c:pt idx="445">
                  <c:v>10.49</c:v>
                </c:pt>
                <c:pt idx="446">
                  <c:v>13.13</c:v>
                </c:pt>
                <c:pt idx="447">
                  <c:v>11.77</c:v>
                </c:pt>
                <c:pt idx="448">
                  <c:v>8.74</c:v>
                </c:pt>
                <c:pt idx="449">
                  <c:v>9.5399999999999991</c:v>
                </c:pt>
                <c:pt idx="450">
                  <c:v>10.25</c:v>
                </c:pt>
                <c:pt idx="451">
                  <c:v>8.49</c:v>
                </c:pt>
                <c:pt idx="452">
                  <c:v>7.46</c:v>
                </c:pt>
                <c:pt idx="453">
                  <c:v>7.36</c:v>
                </c:pt>
                <c:pt idx="454">
                  <c:v>12.64</c:v>
                </c:pt>
                <c:pt idx="455">
                  <c:v>10.06</c:v>
                </c:pt>
                <c:pt idx="456">
                  <c:v>5.2</c:v>
                </c:pt>
                <c:pt idx="457">
                  <c:v>13.73</c:v>
                </c:pt>
                <c:pt idx="458">
                  <c:v>7.35</c:v>
                </c:pt>
                <c:pt idx="459">
                  <c:v>6.75</c:v>
                </c:pt>
                <c:pt idx="460">
                  <c:v>8.91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943-460A-9BF4-BD025C68A119}"/>
            </c:ext>
          </c:extLst>
        </c:ser>
        <c:ser>
          <c:idx val="8"/>
          <c:order val="9"/>
          <c:tx>
            <c:strRef>
              <c:f>Caudal!$Q$7</c:f>
              <c:strCache>
                <c:ptCount val="1"/>
                <c:pt idx="0">
                  <c:v>Desembocadura rambla de Miranda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Caudal!$Q$9:$Q$486</c:f>
              <c:numCache>
                <c:formatCode>0.00</c:formatCode>
                <c:ptCount val="472"/>
                <c:pt idx="9">
                  <c:v>5.89</c:v>
                </c:pt>
                <c:pt idx="11">
                  <c:v>0.27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9.0299999999999994</c:v>
                </c:pt>
                <c:pt idx="16">
                  <c:v>2.13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86.59</c:v>
                </c:pt>
                <c:pt idx="22">
                  <c:v>4.88</c:v>
                </c:pt>
                <c:pt idx="23">
                  <c:v>1.42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40.26</c:v>
                </c:pt>
                <c:pt idx="93">
                  <c:v>25.52</c:v>
                </c:pt>
                <c:pt idx="94">
                  <c:v>3.99</c:v>
                </c:pt>
                <c:pt idx="95">
                  <c:v>1.69</c:v>
                </c:pt>
                <c:pt idx="96">
                  <c:v>1.1399999999999999</c:v>
                </c:pt>
                <c:pt idx="97">
                  <c:v>0.77</c:v>
                </c:pt>
                <c:pt idx="98">
                  <c:v>1.03</c:v>
                </c:pt>
                <c:pt idx="99">
                  <c:v>1.82</c:v>
                </c:pt>
                <c:pt idx="100">
                  <c:v>1.32</c:v>
                </c:pt>
                <c:pt idx="101">
                  <c:v>1.19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101.86</c:v>
                </c:pt>
                <c:pt idx="143">
                  <c:v>28.02</c:v>
                </c:pt>
                <c:pt idx="144">
                  <c:v>18.72</c:v>
                </c:pt>
                <c:pt idx="145">
                  <c:v>9.61</c:v>
                </c:pt>
                <c:pt idx="146">
                  <c:v>6.7</c:v>
                </c:pt>
                <c:pt idx="147">
                  <c:v>5.28</c:v>
                </c:pt>
                <c:pt idx="148">
                  <c:v>7.44</c:v>
                </c:pt>
                <c:pt idx="149">
                  <c:v>2.85</c:v>
                </c:pt>
                <c:pt idx="150">
                  <c:v>2.37</c:v>
                </c:pt>
                <c:pt idx="151">
                  <c:v>4.8</c:v>
                </c:pt>
                <c:pt idx="152">
                  <c:v>4.13</c:v>
                </c:pt>
                <c:pt idx="153">
                  <c:v>4.6500000000000004</c:v>
                </c:pt>
                <c:pt idx="154">
                  <c:v>1.64</c:v>
                </c:pt>
                <c:pt idx="155">
                  <c:v>1.59</c:v>
                </c:pt>
                <c:pt idx="156">
                  <c:v>0.56000000000000005</c:v>
                </c:pt>
                <c:pt idx="157">
                  <c:v>27.57</c:v>
                </c:pt>
                <c:pt idx="158">
                  <c:v>18.53</c:v>
                </c:pt>
                <c:pt idx="159">
                  <c:v>215.63</c:v>
                </c:pt>
                <c:pt idx="160">
                  <c:v>138.13</c:v>
                </c:pt>
                <c:pt idx="161">
                  <c:v>538.13</c:v>
                </c:pt>
                <c:pt idx="162">
                  <c:v>129.71</c:v>
                </c:pt>
                <c:pt idx="163">
                  <c:v>122.05</c:v>
                </c:pt>
                <c:pt idx="164">
                  <c:v>91.03</c:v>
                </c:pt>
                <c:pt idx="165">
                  <c:v>98.41</c:v>
                </c:pt>
                <c:pt idx="166">
                  <c:v>56.66</c:v>
                </c:pt>
                <c:pt idx="167">
                  <c:v>46.88</c:v>
                </c:pt>
                <c:pt idx="168">
                  <c:v>56.33</c:v>
                </c:pt>
                <c:pt idx="169">
                  <c:v>52.01</c:v>
                </c:pt>
                <c:pt idx="170">
                  <c:v>54.64</c:v>
                </c:pt>
                <c:pt idx="171">
                  <c:v>68.58</c:v>
                </c:pt>
                <c:pt idx="172">
                  <c:v>64.98</c:v>
                </c:pt>
                <c:pt idx="173">
                  <c:v>38.799999999999997</c:v>
                </c:pt>
                <c:pt idx="174">
                  <c:v>24.28</c:v>
                </c:pt>
                <c:pt idx="175">
                  <c:v>5.99</c:v>
                </c:pt>
                <c:pt idx="176">
                  <c:v>6.51</c:v>
                </c:pt>
                <c:pt idx="177">
                  <c:v>3.38</c:v>
                </c:pt>
                <c:pt idx="178">
                  <c:v>6.46</c:v>
                </c:pt>
                <c:pt idx="179">
                  <c:v>0.63</c:v>
                </c:pt>
                <c:pt idx="180">
                  <c:v>8.3000000000000007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315">
                  <c:v>24.4</c:v>
                </c:pt>
                <c:pt idx="316">
                  <c:v>22.01</c:v>
                </c:pt>
                <c:pt idx="317">
                  <c:v>20.12</c:v>
                </c:pt>
                <c:pt idx="318">
                  <c:v>14.02</c:v>
                </c:pt>
                <c:pt idx="319">
                  <c:v>22.54</c:v>
                </c:pt>
                <c:pt idx="320">
                  <c:v>30.96</c:v>
                </c:pt>
                <c:pt idx="321">
                  <c:v>8.7100000000000009</c:v>
                </c:pt>
                <c:pt idx="322">
                  <c:v>14.02</c:v>
                </c:pt>
                <c:pt idx="323">
                  <c:v>4.53</c:v>
                </c:pt>
                <c:pt idx="324">
                  <c:v>12.22</c:v>
                </c:pt>
                <c:pt idx="325">
                  <c:v>12.03</c:v>
                </c:pt>
                <c:pt idx="326">
                  <c:v>16.52</c:v>
                </c:pt>
                <c:pt idx="327">
                  <c:v>28.24</c:v>
                </c:pt>
                <c:pt idx="328">
                  <c:v>15.08</c:v>
                </c:pt>
                <c:pt idx="329">
                  <c:v>45.03</c:v>
                </c:pt>
                <c:pt idx="330">
                  <c:v>69.930000000000007</c:v>
                </c:pt>
                <c:pt idx="331">
                  <c:v>75.83</c:v>
                </c:pt>
                <c:pt idx="332">
                  <c:v>36.93</c:v>
                </c:pt>
                <c:pt idx="333">
                  <c:v>23.07</c:v>
                </c:pt>
                <c:pt idx="334">
                  <c:v>29.23</c:v>
                </c:pt>
                <c:pt idx="335">
                  <c:v>25.8</c:v>
                </c:pt>
                <c:pt idx="336">
                  <c:v>24.13</c:v>
                </c:pt>
                <c:pt idx="337">
                  <c:v>14.7</c:v>
                </c:pt>
                <c:pt idx="338">
                  <c:v>14.87</c:v>
                </c:pt>
                <c:pt idx="339">
                  <c:v>5.93</c:v>
                </c:pt>
                <c:pt idx="340">
                  <c:v>5.21</c:v>
                </c:pt>
                <c:pt idx="341">
                  <c:v>1.75</c:v>
                </c:pt>
                <c:pt idx="342">
                  <c:v>6.88</c:v>
                </c:pt>
                <c:pt idx="343">
                  <c:v>10.55</c:v>
                </c:pt>
                <c:pt idx="344">
                  <c:v>8.7100000000000009</c:v>
                </c:pt>
                <c:pt idx="345">
                  <c:v>1.28</c:v>
                </c:pt>
                <c:pt idx="346">
                  <c:v>2.71</c:v>
                </c:pt>
                <c:pt idx="347">
                  <c:v>3.6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77.84</c:v>
                </c:pt>
                <c:pt idx="356">
                  <c:v>0</c:v>
                </c:pt>
                <c:pt idx="357">
                  <c:v>77.98</c:v>
                </c:pt>
                <c:pt idx="358">
                  <c:v>68.84</c:v>
                </c:pt>
                <c:pt idx="359">
                  <c:v>0</c:v>
                </c:pt>
                <c:pt idx="360">
                  <c:v>161.58000000000001</c:v>
                </c:pt>
                <c:pt idx="361">
                  <c:v>0</c:v>
                </c:pt>
                <c:pt idx="362">
                  <c:v>278.62</c:v>
                </c:pt>
                <c:pt idx="363">
                  <c:v>0</c:v>
                </c:pt>
                <c:pt idx="364">
                  <c:v>174.03</c:v>
                </c:pt>
                <c:pt idx="365">
                  <c:v>150.78</c:v>
                </c:pt>
                <c:pt idx="366">
                  <c:v>76.760000000000005</c:v>
                </c:pt>
                <c:pt idx="367">
                  <c:v>13.92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943-460A-9BF4-BD025C68A119}"/>
            </c:ext>
          </c:extLst>
        </c:ser>
        <c:ser>
          <c:idx val="9"/>
          <c:order val="10"/>
          <c:tx>
            <c:strRef>
              <c:f>Caudal!$R$7</c:f>
              <c:strCache>
                <c:ptCount val="1"/>
                <c:pt idx="0">
                  <c:v>Desembocadura rambla del Miedo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Caudal!$R$9:$R$486</c:f>
              <c:numCache>
                <c:formatCode>0.00</c:formatCode>
                <c:ptCount val="472"/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72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943-460A-9BF4-BD025C68A119}"/>
            </c:ext>
          </c:extLst>
        </c:ser>
        <c:ser>
          <c:idx val="10"/>
          <c:order val="11"/>
          <c:tx>
            <c:strRef>
              <c:f>Caudal!$S$7</c:f>
              <c:strCache>
                <c:ptCount val="1"/>
                <c:pt idx="0">
                  <c:v>El Carmolí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Caudal!$S$9:$S$486</c:f>
              <c:numCache>
                <c:formatCode>0.00</c:formatCode>
                <c:ptCount val="472"/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8.41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4">
                  <c:v>0</c:v>
                </c:pt>
                <c:pt idx="176">
                  <c:v>0</c:v>
                </c:pt>
                <c:pt idx="183">
                  <c:v>0</c:v>
                </c:pt>
                <c:pt idx="189">
                  <c:v>0</c:v>
                </c:pt>
                <c:pt idx="198">
                  <c:v>0</c:v>
                </c:pt>
                <c:pt idx="204">
                  <c:v>0</c:v>
                </c:pt>
                <c:pt idx="210">
                  <c:v>0</c:v>
                </c:pt>
                <c:pt idx="215">
                  <c:v>0</c:v>
                </c:pt>
                <c:pt idx="224">
                  <c:v>0</c:v>
                </c:pt>
                <c:pt idx="231">
                  <c:v>0</c:v>
                </c:pt>
                <c:pt idx="238">
                  <c:v>0</c:v>
                </c:pt>
                <c:pt idx="245">
                  <c:v>0</c:v>
                </c:pt>
                <c:pt idx="252">
                  <c:v>0</c:v>
                </c:pt>
                <c:pt idx="259">
                  <c:v>0</c:v>
                </c:pt>
                <c:pt idx="315">
                  <c:v>0</c:v>
                </c:pt>
                <c:pt idx="318">
                  <c:v>0</c:v>
                </c:pt>
                <c:pt idx="320">
                  <c:v>0</c:v>
                </c:pt>
                <c:pt idx="323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5">
                  <c:v>0</c:v>
                </c:pt>
                <c:pt idx="337">
                  <c:v>0</c:v>
                </c:pt>
                <c:pt idx="339">
                  <c:v>0</c:v>
                </c:pt>
                <c:pt idx="342">
                  <c:v>0</c:v>
                </c:pt>
                <c:pt idx="345">
                  <c:v>0</c:v>
                </c:pt>
                <c:pt idx="348">
                  <c:v>0</c:v>
                </c:pt>
                <c:pt idx="351">
                  <c:v>0</c:v>
                </c:pt>
                <c:pt idx="354">
                  <c:v>0</c:v>
                </c:pt>
                <c:pt idx="357">
                  <c:v>0</c:v>
                </c:pt>
                <c:pt idx="360">
                  <c:v>0</c:v>
                </c:pt>
                <c:pt idx="363">
                  <c:v>0</c:v>
                </c:pt>
                <c:pt idx="366">
                  <c:v>0</c:v>
                </c:pt>
                <c:pt idx="369">
                  <c:v>0</c:v>
                </c:pt>
                <c:pt idx="372">
                  <c:v>0</c:v>
                </c:pt>
                <c:pt idx="375">
                  <c:v>0</c:v>
                </c:pt>
                <c:pt idx="378">
                  <c:v>0</c:v>
                </c:pt>
                <c:pt idx="381">
                  <c:v>0</c:v>
                </c:pt>
                <c:pt idx="384">
                  <c:v>0</c:v>
                </c:pt>
                <c:pt idx="387">
                  <c:v>0</c:v>
                </c:pt>
                <c:pt idx="390">
                  <c:v>0</c:v>
                </c:pt>
                <c:pt idx="392">
                  <c:v>0</c:v>
                </c:pt>
                <c:pt idx="395">
                  <c:v>0</c:v>
                </c:pt>
                <c:pt idx="398">
                  <c:v>0</c:v>
                </c:pt>
                <c:pt idx="401">
                  <c:v>0</c:v>
                </c:pt>
                <c:pt idx="403">
                  <c:v>0</c:v>
                </c:pt>
                <c:pt idx="406">
                  <c:v>0</c:v>
                </c:pt>
                <c:pt idx="409">
                  <c:v>0</c:v>
                </c:pt>
                <c:pt idx="412">
                  <c:v>0</c:v>
                </c:pt>
                <c:pt idx="414">
                  <c:v>0</c:v>
                </c:pt>
                <c:pt idx="417">
                  <c:v>0</c:v>
                </c:pt>
                <c:pt idx="419">
                  <c:v>0</c:v>
                </c:pt>
                <c:pt idx="422">
                  <c:v>0</c:v>
                </c:pt>
                <c:pt idx="425">
                  <c:v>0</c:v>
                </c:pt>
                <c:pt idx="428">
                  <c:v>0</c:v>
                </c:pt>
                <c:pt idx="431">
                  <c:v>0</c:v>
                </c:pt>
                <c:pt idx="433">
                  <c:v>0</c:v>
                </c:pt>
                <c:pt idx="436">
                  <c:v>0</c:v>
                </c:pt>
                <c:pt idx="439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943-460A-9BF4-BD025C68A119}"/>
            </c:ext>
          </c:extLst>
        </c:ser>
        <c:ser>
          <c:idx val="11"/>
          <c:order val="12"/>
          <c:tx>
            <c:strRef>
              <c:f>Caudal!$T$7</c:f>
              <c:strCache>
                <c:ptCount val="1"/>
                <c:pt idx="0">
                  <c:v>Desembocadura rambla de las Matildes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Caudal!$T$9:$T$486</c:f>
              <c:numCache>
                <c:formatCode>0.00</c:formatCode>
                <c:ptCount val="472"/>
                <c:pt idx="9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1.66</c:v>
                </c:pt>
                <c:pt idx="22">
                  <c:v>0.7</c:v>
                </c:pt>
                <c:pt idx="23">
                  <c:v>0.3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2.76</c:v>
                </c:pt>
                <c:pt idx="31">
                  <c:v>2.84</c:v>
                </c:pt>
                <c:pt idx="32">
                  <c:v>0.44</c:v>
                </c:pt>
                <c:pt idx="33">
                  <c:v>1.78</c:v>
                </c:pt>
                <c:pt idx="34">
                  <c:v>1.2</c:v>
                </c:pt>
                <c:pt idx="35">
                  <c:v>0.5</c:v>
                </c:pt>
                <c:pt idx="36">
                  <c:v>0.1</c:v>
                </c:pt>
                <c:pt idx="37">
                  <c:v>0.03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1.04</c:v>
                </c:pt>
                <c:pt idx="73">
                  <c:v>0.46</c:v>
                </c:pt>
                <c:pt idx="74">
                  <c:v>0.31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1.37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0.47</c:v>
                </c:pt>
                <c:pt idx="89">
                  <c:v>0</c:v>
                </c:pt>
                <c:pt idx="90">
                  <c:v>0</c:v>
                </c:pt>
                <c:pt idx="91">
                  <c:v>1.63</c:v>
                </c:pt>
                <c:pt idx="92">
                  <c:v>7.51</c:v>
                </c:pt>
                <c:pt idx="93">
                  <c:v>0</c:v>
                </c:pt>
                <c:pt idx="94">
                  <c:v>0.65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1.07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0.72</c:v>
                </c:pt>
                <c:pt idx="152">
                  <c:v>0.08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0.14000000000000001</c:v>
                </c:pt>
                <c:pt idx="158">
                  <c:v>0</c:v>
                </c:pt>
                <c:pt idx="159">
                  <c:v>3.46</c:v>
                </c:pt>
                <c:pt idx="160">
                  <c:v>3.56</c:v>
                </c:pt>
                <c:pt idx="161">
                  <c:v>8.26</c:v>
                </c:pt>
                <c:pt idx="162">
                  <c:v>4.05</c:v>
                </c:pt>
                <c:pt idx="163">
                  <c:v>1.52</c:v>
                </c:pt>
                <c:pt idx="164">
                  <c:v>2.27</c:v>
                </c:pt>
                <c:pt idx="165">
                  <c:v>0.31</c:v>
                </c:pt>
                <c:pt idx="166">
                  <c:v>2.2000000000000002</c:v>
                </c:pt>
                <c:pt idx="167">
                  <c:v>0.4</c:v>
                </c:pt>
                <c:pt idx="168">
                  <c:v>0.17</c:v>
                </c:pt>
                <c:pt idx="169">
                  <c:v>0.24</c:v>
                </c:pt>
                <c:pt idx="174">
                  <c:v>0</c:v>
                </c:pt>
                <c:pt idx="176">
                  <c:v>0</c:v>
                </c:pt>
                <c:pt idx="183">
                  <c:v>0</c:v>
                </c:pt>
                <c:pt idx="189">
                  <c:v>0</c:v>
                </c:pt>
                <c:pt idx="198">
                  <c:v>0</c:v>
                </c:pt>
                <c:pt idx="204">
                  <c:v>0</c:v>
                </c:pt>
                <c:pt idx="210">
                  <c:v>0</c:v>
                </c:pt>
                <c:pt idx="215">
                  <c:v>0</c:v>
                </c:pt>
                <c:pt idx="224">
                  <c:v>0</c:v>
                </c:pt>
                <c:pt idx="231">
                  <c:v>0</c:v>
                </c:pt>
                <c:pt idx="238">
                  <c:v>0</c:v>
                </c:pt>
                <c:pt idx="245">
                  <c:v>0</c:v>
                </c:pt>
                <c:pt idx="252">
                  <c:v>0</c:v>
                </c:pt>
                <c:pt idx="259">
                  <c:v>0</c:v>
                </c:pt>
                <c:pt idx="315">
                  <c:v>0</c:v>
                </c:pt>
                <c:pt idx="318">
                  <c:v>0</c:v>
                </c:pt>
                <c:pt idx="320">
                  <c:v>0</c:v>
                </c:pt>
                <c:pt idx="323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5">
                  <c:v>0</c:v>
                </c:pt>
                <c:pt idx="337">
                  <c:v>0</c:v>
                </c:pt>
                <c:pt idx="339">
                  <c:v>0</c:v>
                </c:pt>
                <c:pt idx="342">
                  <c:v>0</c:v>
                </c:pt>
                <c:pt idx="345">
                  <c:v>0</c:v>
                </c:pt>
                <c:pt idx="348">
                  <c:v>0</c:v>
                </c:pt>
                <c:pt idx="351">
                  <c:v>0</c:v>
                </c:pt>
                <c:pt idx="354">
                  <c:v>0</c:v>
                </c:pt>
                <c:pt idx="357">
                  <c:v>0</c:v>
                </c:pt>
                <c:pt idx="360">
                  <c:v>0</c:v>
                </c:pt>
                <c:pt idx="363">
                  <c:v>0</c:v>
                </c:pt>
                <c:pt idx="366">
                  <c:v>0</c:v>
                </c:pt>
                <c:pt idx="369">
                  <c:v>0</c:v>
                </c:pt>
                <c:pt idx="372">
                  <c:v>0</c:v>
                </c:pt>
                <c:pt idx="375">
                  <c:v>0</c:v>
                </c:pt>
                <c:pt idx="378">
                  <c:v>0</c:v>
                </c:pt>
                <c:pt idx="381">
                  <c:v>0</c:v>
                </c:pt>
                <c:pt idx="384">
                  <c:v>0</c:v>
                </c:pt>
                <c:pt idx="387">
                  <c:v>0</c:v>
                </c:pt>
                <c:pt idx="390">
                  <c:v>0</c:v>
                </c:pt>
                <c:pt idx="392">
                  <c:v>0</c:v>
                </c:pt>
                <c:pt idx="395">
                  <c:v>0</c:v>
                </c:pt>
                <c:pt idx="398">
                  <c:v>0</c:v>
                </c:pt>
                <c:pt idx="401">
                  <c:v>0</c:v>
                </c:pt>
                <c:pt idx="403">
                  <c:v>0</c:v>
                </c:pt>
                <c:pt idx="406">
                  <c:v>0</c:v>
                </c:pt>
                <c:pt idx="409">
                  <c:v>0</c:v>
                </c:pt>
                <c:pt idx="412">
                  <c:v>0</c:v>
                </c:pt>
                <c:pt idx="414">
                  <c:v>0</c:v>
                </c:pt>
                <c:pt idx="417">
                  <c:v>0</c:v>
                </c:pt>
                <c:pt idx="419">
                  <c:v>0</c:v>
                </c:pt>
                <c:pt idx="422">
                  <c:v>0</c:v>
                </c:pt>
                <c:pt idx="425">
                  <c:v>0</c:v>
                </c:pt>
                <c:pt idx="428">
                  <c:v>0</c:v>
                </c:pt>
                <c:pt idx="431">
                  <c:v>0</c:v>
                </c:pt>
                <c:pt idx="433">
                  <c:v>0</c:v>
                </c:pt>
                <c:pt idx="436">
                  <c:v>0</c:v>
                </c:pt>
                <c:pt idx="439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943-460A-9BF4-BD025C68A119}"/>
            </c:ext>
          </c:extLst>
        </c:ser>
        <c:ser>
          <c:idx val="12"/>
          <c:order val="13"/>
          <c:tx>
            <c:strRef>
              <c:f>Caudal!$U$7</c:f>
              <c:strCache>
                <c:ptCount val="1"/>
                <c:pt idx="0">
                  <c:v>Rambla de las Matildes - corriente sur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Caudal!$U$9:$U$486</c:f>
              <c:numCache>
                <c:formatCode>0.00</c:formatCode>
                <c:ptCount val="472"/>
                <c:pt idx="9">
                  <c:v>28.91</c:v>
                </c:pt>
                <c:pt idx="11">
                  <c:v>0</c:v>
                </c:pt>
                <c:pt idx="12">
                  <c:v>12.56</c:v>
                </c:pt>
                <c:pt idx="13">
                  <c:v>8.1999999999999993</c:v>
                </c:pt>
                <c:pt idx="14">
                  <c:v>0</c:v>
                </c:pt>
                <c:pt idx="15">
                  <c:v>0</c:v>
                </c:pt>
                <c:pt idx="16">
                  <c:v>15.88</c:v>
                </c:pt>
                <c:pt idx="17">
                  <c:v>10.96</c:v>
                </c:pt>
                <c:pt idx="18">
                  <c:v>12.5</c:v>
                </c:pt>
                <c:pt idx="19">
                  <c:v>12.1</c:v>
                </c:pt>
                <c:pt idx="20">
                  <c:v>39.94</c:v>
                </c:pt>
                <c:pt idx="21">
                  <c:v>0</c:v>
                </c:pt>
                <c:pt idx="22">
                  <c:v>30.41</c:v>
                </c:pt>
                <c:pt idx="23">
                  <c:v>17.97</c:v>
                </c:pt>
                <c:pt idx="24">
                  <c:v>15.76</c:v>
                </c:pt>
                <c:pt idx="25">
                  <c:v>19.420000000000002</c:v>
                </c:pt>
                <c:pt idx="26">
                  <c:v>25.42</c:v>
                </c:pt>
                <c:pt idx="27">
                  <c:v>13.84</c:v>
                </c:pt>
                <c:pt idx="28">
                  <c:v>7.2</c:v>
                </c:pt>
                <c:pt idx="29">
                  <c:v>3.74</c:v>
                </c:pt>
                <c:pt idx="30">
                  <c:v>0</c:v>
                </c:pt>
                <c:pt idx="31">
                  <c:v>25.17</c:v>
                </c:pt>
                <c:pt idx="32">
                  <c:v>15.64</c:v>
                </c:pt>
                <c:pt idx="33">
                  <c:v>26.27</c:v>
                </c:pt>
                <c:pt idx="34">
                  <c:v>19.79</c:v>
                </c:pt>
                <c:pt idx="35">
                  <c:v>47.06</c:v>
                </c:pt>
                <c:pt idx="36">
                  <c:v>26.55</c:v>
                </c:pt>
                <c:pt idx="37">
                  <c:v>8.8000000000000007</c:v>
                </c:pt>
                <c:pt idx="38">
                  <c:v>13.4</c:v>
                </c:pt>
                <c:pt idx="39">
                  <c:v>17.170000000000002</c:v>
                </c:pt>
                <c:pt idx="40">
                  <c:v>14.22</c:v>
                </c:pt>
                <c:pt idx="41">
                  <c:v>32.43</c:v>
                </c:pt>
                <c:pt idx="42">
                  <c:v>27.4</c:v>
                </c:pt>
                <c:pt idx="43">
                  <c:v>13.97</c:v>
                </c:pt>
                <c:pt idx="44">
                  <c:v>13.61</c:v>
                </c:pt>
                <c:pt idx="45">
                  <c:v>11.26</c:v>
                </c:pt>
                <c:pt idx="46">
                  <c:v>19.329999999999998</c:v>
                </c:pt>
                <c:pt idx="47">
                  <c:v>12.28</c:v>
                </c:pt>
                <c:pt idx="48">
                  <c:v>12.18</c:v>
                </c:pt>
                <c:pt idx="49">
                  <c:v>13.61</c:v>
                </c:pt>
                <c:pt idx="50">
                  <c:v>12.62</c:v>
                </c:pt>
                <c:pt idx="51">
                  <c:v>6.44</c:v>
                </c:pt>
                <c:pt idx="52">
                  <c:v>15.03</c:v>
                </c:pt>
                <c:pt idx="53">
                  <c:v>13.91</c:v>
                </c:pt>
                <c:pt idx="54">
                  <c:v>11.33</c:v>
                </c:pt>
                <c:pt idx="55">
                  <c:v>13.43</c:v>
                </c:pt>
                <c:pt idx="56">
                  <c:v>13.16</c:v>
                </c:pt>
                <c:pt idx="57">
                  <c:v>11.14</c:v>
                </c:pt>
                <c:pt idx="58">
                  <c:v>10.29</c:v>
                </c:pt>
                <c:pt idx="59">
                  <c:v>9.6199999999999992</c:v>
                </c:pt>
                <c:pt idx="60">
                  <c:v>13.45</c:v>
                </c:pt>
                <c:pt idx="61">
                  <c:v>13.5</c:v>
                </c:pt>
                <c:pt idx="62">
                  <c:v>13.37</c:v>
                </c:pt>
                <c:pt idx="63">
                  <c:v>13.5</c:v>
                </c:pt>
                <c:pt idx="64">
                  <c:v>16.75</c:v>
                </c:pt>
                <c:pt idx="65">
                  <c:v>11.21</c:v>
                </c:pt>
                <c:pt idx="66">
                  <c:v>15.63</c:v>
                </c:pt>
                <c:pt idx="67">
                  <c:v>3.09</c:v>
                </c:pt>
                <c:pt idx="68">
                  <c:v>11.27</c:v>
                </c:pt>
                <c:pt idx="69">
                  <c:v>8.9</c:v>
                </c:pt>
                <c:pt idx="70">
                  <c:v>10.26</c:v>
                </c:pt>
                <c:pt idx="71">
                  <c:v>11.56</c:v>
                </c:pt>
                <c:pt idx="72">
                  <c:v>33.36</c:v>
                </c:pt>
                <c:pt idx="73">
                  <c:v>18.66</c:v>
                </c:pt>
                <c:pt idx="74">
                  <c:v>10.34</c:v>
                </c:pt>
                <c:pt idx="75">
                  <c:v>12.48</c:v>
                </c:pt>
                <c:pt idx="76">
                  <c:v>15.98</c:v>
                </c:pt>
                <c:pt idx="77">
                  <c:v>9.6999999999999993</c:v>
                </c:pt>
                <c:pt idx="78">
                  <c:v>5.35</c:v>
                </c:pt>
                <c:pt idx="79">
                  <c:v>11.39</c:v>
                </c:pt>
                <c:pt idx="80">
                  <c:v>51.4</c:v>
                </c:pt>
                <c:pt idx="81">
                  <c:v>11.15</c:v>
                </c:pt>
                <c:pt idx="82">
                  <c:v>23.27</c:v>
                </c:pt>
                <c:pt idx="83">
                  <c:v>14.51</c:v>
                </c:pt>
                <c:pt idx="84">
                  <c:v>3.12</c:v>
                </c:pt>
                <c:pt idx="85">
                  <c:v>11.16</c:v>
                </c:pt>
                <c:pt idx="86">
                  <c:v>12</c:v>
                </c:pt>
                <c:pt idx="87">
                  <c:v>10.27</c:v>
                </c:pt>
                <c:pt idx="88">
                  <c:v>9.09</c:v>
                </c:pt>
                <c:pt idx="89">
                  <c:v>3.63</c:v>
                </c:pt>
                <c:pt idx="90">
                  <c:v>1.1499999999999999</c:v>
                </c:pt>
                <c:pt idx="91">
                  <c:v>20.170000000000002</c:v>
                </c:pt>
                <c:pt idx="92">
                  <c:v>57.88</c:v>
                </c:pt>
                <c:pt idx="93">
                  <c:v>13.05</c:v>
                </c:pt>
                <c:pt idx="94">
                  <c:v>2.86</c:v>
                </c:pt>
                <c:pt idx="95">
                  <c:v>3.85</c:v>
                </c:pt>
                <c:pt idx="96">
                  <c:v>6.73</c:v>
                </c:pt>
                <c:pt idx="97">
                  <c:v>1.57</c:v>
                </c:pt>
                <c:pt idx="98">
                  <c:v>3.34</c:v>
                </c:pt>
                <c:pt idx="99">
                  <c:v>3.98</c:v>
                </c:pt>
                <c:pt idx="100">
                  <c:v>2.58</c:v>
                </c:pt>
                <c:pt idx="101">
                  <c:v>12.75</c:v>
                </c:pt>
                <c:pt idx="102">
                  <c:v>4.0199999999999996</c:v>
                </c:pt>
                <c:pt idx="103">
                  <c:v>1.38</c:v>
                </c:pt>
                <c:pt idx="104">
                  <c:v>1.53</c:v>
                </c:pt>
                <c:pt idx="111">
                  <c:v>1.93</c:v>
                </c:pt>
                <c:pt idx="118">
                  <c:v>3.87</c:v>
                </c:pt>
                <c:pt idx="125">
                  <c:v>0.71</c:v>
                </c:pt>
                <c:pt idx="132">
                  <c:v>3.49</c:v>
                </c:pt>
                <c:pt idx="133">
                  <c:v>3.74</c:v>
                </c:pt>
                <c:pt idx="134">
                  <c:v>3.88</c:v>
                </c:pt>
                <c:pt idx="135">
                  <c:v>3.29</c:v>
                </c:pt>
                <c:pt idx="136">
                  <c:v>4.3600000000000003</c:v>
                </c:pt>
                <c:pt idx="137">
                  <c:v>4.32</c:v>
                </c:pt>
                <c:pt idx="138">
                  <c:v>6.12</c:v>
                </c:pt>
                <c:pt idx="139">
                  <c:v>10.37</c:v>
                </c:pt>
                <c:pt idx="140">
                  <c:v>6.07</c:v>
                </c:pt>
                <c:pt idx="141">
                  <c:v>3.28</c:v>
                </c:pt>
                <c:pt idx="142">
                  <c:v>41.81</c:v>
                </c:pt>
                <c:pt idx="143">
                  <c:v>22.57</c:v>
                </c:pt>
                <c:pt idx="144">
                  <c:v>16.88</c:v>
                </c:pt>
                <c:pt idx="145">
                  <c:v>14.52</c:v>
                </c:pt>
                <c:pt idx="146">
                  <c:v>13.85</c:v>
                </c:pt>
                <c:pt idx="147">
                  <c:v>13.83</c:v>
                </c:pt>
                <c:pt idx="148">
                  <c:v>6.5</c:v>
                </c:pt>
                <c:pt idx="149">
                  <c:v>3.26</c:v>
                </c:pt>
                <c:pt idx="150">
                  <c:v>7.56</c:v>
                </c:pt>
                <c:pt idx="151">
                  <c:v>7.03</c:v>
                </c:pt>
                <c:pt idx="152">
                  <c:v>8.77</c:v>
                </c:pt>
                <c:pt idx="153">
                  <c:v>8.0399999999999991</c:v>
                </c:pt>
                <c:pt idx="154">
                  <c:v>5.14</c:v>
                </c:pt>
                <c:pt idx="155">
                  <c:v>7.46</c:v>
                </c:pt>
                <c:pt idx="156">
                  <c:v>9.3699999999999992</c:v>
                </c:pt>
                <c:pt idx="157">
                  <c:v>7.84</c:v>
                </c:pt>
                <c:pt idx="158">
                  <c:v>42.4</c:v>
                </c:pt>
                <c:pt idx="159">
                  <c:v>15.74</c:v>
                </c:pt>
                <c:pt idx="160">
                  <c:v>30.02</c:v>
                </c:pt>
                <c:pt idx="161">
                  <c:v>103.78</c:v>
                </c:pt>
                <c:pt idx="162">
                  <c:v>112.03</c:v>
                </c:pt>
                <c:pt idx="163">
                  <c:v>32.33</c:v>
                </c:pt>
                <c:pt idx="164">
                  <c:v>30.57</c:v>
                </c:pt>
                <c:pt idx="165">
                  <c:v>70.88</c:v>
                </c:pt>
                <c:pt idx="166">
                  <c:v>35.35</c:v>
                </c:pt>
                <c:pt idx="167">
                  <c:v>27.25</c:v>
                </c:pt>
                <c:pt idx="168">
                  <c:v>23.25</c:v>
                </c:pt>
                <c:pt idx="169">
                  <c:v>36.15</c:v>
                </c:pt>
                <c:pt idx="170">
                  <c:v>74.28</c:v>
                </c:pt>
                <c:pt idx="171">
                  <c:v>90.98</c:v>
                </c:pt>
                <c:pt idx="172">
                  <c:v>77.13</c:v>
                </c:pt>
                <c:pt idx="173">
                  <c:v>62.31</c:v>
                </c:pt>
                <c:pt idx="174">
                  <c:v>43.65</c:v>
                </c:pt>
                <c:pt idx="175">
                  <c:v>18.68</c:v>
                </c:pt>
                <c:pt idx="176">
                  <c:v>18</c:v>
                </c:pt>
                <c:pt idx="177">
                  <c:v>30.94</c:v>
                </c:pt>
                <c:pt idx="178">
                  <c:v>20.93</c:v>
                </c:pt>
                <c:pt idx="179">
                  <c:v>33.840000000000003</c:v>
                </c:pt>
                <c:pt idx="180">
                  <c:v>19.66</c:v>
                </c:pt>
                <c:pt idx="181">
                  <c:v>17.670000000000002</c:v>
                </c:pt>
                <c:pt idx="182">
                  <c:v>25.48</c:v>
                </c:pt>
                <c:pt idx="183">
                  <c:v>14.44</c:v>
                </c:pt>
                <c:pt idx="184">
                  <c:v>11.32</c:v>
                </c:pt>
                <c:pt idx="185">
                  <c:v>11.7</c:v>
                </c:pt>
                <c:pt idx="186">
                  <c:v>10.92</c:v>
                </c:pt>
                <c:pt idx="187">
                  <c:v>8.69</c:v>
                </c:pt>
                <c:pt idx="188">
                  <c:v>7.74</c:v>
                </c:pt>
                <c:pt idx="189">
                  <c:v>18.559999999999999</c:v>
                </c:pt>
                <c:pt idx="190">
                  <c:v>21.59</c:v>
                </c:pt>
                <c:pt idx="191">
                  <c:v>13.86</c:v>
                </c:pt>
                <c:pt idx="192">
                  <c:v>10.48</c:v>
                </c:pt>
                <c:pt idx="193">
                  <c:v>9.16</c:v>
                </c:pt>
                <c:pt idx="194">
                  <c:v>9.08</c:v>
                </c:pt>
                <c:pt idx="195">
                  <c:v>6.52</c:v>
                </c:pt>
                <c:pt idx="196">
                  <c:v>12.16</c:v>
                </c:pt>
                <c:pt idx="197">
                  <c:v>19.170000000000002</c:v>
                </c:pt>
                <c:pt idx="198">
                  <c:v>13.92</c:v>
                </c:pt>
                <c:pt idx="199">
                  <c:v>8.4499999999999993</c:v>
                </c:pt>
                <c:pt idx="200">
                  <c:v>9.75</c:v>
                </c:pt>
                <c:pt idx="201">
                  <c:v>6.89</c:v>
                </c:pt>
                <c:pt idx="202">
                  <c:v>9.67</c:v>
                </c:pt>
                <c:pt idx="203">
                  <c:v>6.53</c:v>
                </c:pt>
                <c:pt idx="204">
                  <c:v>14.86</c:v>
                </c:pt>
                <c:pt idx="205">
                  <c:v>7.66</c:v>
                </c:pt>
                <c:pt idx="206">
                  <c:v>6.99</c:v>
                </c:pt>
                <c:pt idx="207">
                  <c:v>5.27</c:v>
                </c:pt>
                <c:pt idx="208">
                  <c:v>7.27</c:v>
                </c:pt>
                <c:pt idx="209">
                  <c:v>6.31</c:v>
                </c:pt>
                <c:pt idx="210">
                  <c:v>13.3</c:v>
                </c:pt>
                <c:pt idx="211">
                  <c:v>7.41</c:v>
                </c:pt>
                <c:pt idx="212">
                  <c:v>6.79</c:v>
                </c:pt>
                <c:pt idx="213">
                  <c:v>8.58</c:v>
                </c:pt>
                <c:pt idx="214">
                  <c:v>8.0299999999999994</c:v>
                </c:pt>
                <c:pt idx="215">
                  <c:v>4.92</c:v>
                </c:pt>
                <c:pt idx="216">
                  <c:v>4.76</c:v>
                </c:pt>
                <c:pt idx="217">
                  <c:v>4.05</c:v>
                </c:pt>
                <c:pt idx="218">
                  <c:v>9.3000000000000007</c:v>
                </c:pt>
                <c:pt idx="219">
                  <c:v>5.72</c:v>
                </c:pt>
                <c:pt idx="220">
                  <c:v>7.89</c:v>
                </c:pt>
                <c:pt idx="221">
                  <c:v>8.1</c:v>
                </c:pt>
                <c:pt idx="222">
                  <c:v>8.27</c:v>
                </c:pt>
                <c:pt idx="223">
                  <c:v>7.79</c:v>
                </c:pt>
                <c:pt idx="224">
                  <c:v>3.65</c:v>
                </c:pt>
                <c:pt idx="225">
                  <c:v>8.44</c:v>
                </c:pt>
                <c:pt idx="226">
                  <c:v>7.37</c:v>
                </c:pt>
                <c:pt idx="227">
                  <c:v>7.76</c:v>
                </c:pt>
                <c:pt idx="228">
                  <c:v>7.2</c:v>
                </c:pt>
                <c:pt idx="229">
                  <c:v>7.93</c:v>
                </c:pt>
                <c:pt idx="230">
                  <c:v>6.4</c:v>
                </c:pt>
                <c:pt idx="231">
                  <c:v>9.2100000000000009</c:v>
                </c:pt>
                <c:pt idx="232">
                  <c:v>8.5299999999999994</c:v>
                </c:pt>
                <c:pt idx="233">
                  <c:v>8.67</c:v>
                </c:pt>
                <c:pt idx="234">
                  <c:v>7.61</c:v>
                </c:pt>
                <c:pt idx="235">
                  <c:v>8.51</c:v>
                </c:pt>
                <c:pt idx="236">
                  <c:v>7.03</c:v>
                </c:pt>
                <c:pt idx="237">
                  <c:v>5.79</c:v>
                </c:pt>
                <c:pt idx="238">
                  <c:v>7.5</c:v>
                </c:pt>
                <c:pt idx="239">
                  <c:v>8.73</c:v>
                </c:pt>
                <c:pt idx="240">
                  <c:v>7.52</c:v>
                </c:pt>
                <c:pt idx="241">
                  <c:v>7.67</c:v>
                </c:pt>
                <c:pt idx="242">
                  <c:v>6.34</c:v>
                </c:pt>
                <c:pt idx="243">
                  <c:v>5.73</c:v>
                </c:pt>
                <c:pt idx="244">
                  <c:v>5.62</c:v>
                </c:pt>
                <c:pt idx="245">
                  <c:v>6.98</c:v>
                </c:pt>
                <c:pt idx="246">
                  <c:v>5.95</c:v>
                </c:pt>
                <c:pt idx="247">
                  <c:v>6.18</c:v>
                </c:pt>
                <c:pt idx="248">
                  <c:v>6.09</c:v>
                </c:pt>
                <c:pt idx="249">
                  <c:v>5.57</c:v>
                </c:pt>
                <c:pt idx="250">
                  <c:v>4.74</c:v>
                </c:pt>
                <c:pt idx="251">
                  <c:v>4.91</c:v>
                </c:pt>
                <c:pt idx="252">
                  <c:v>7.21</c:v>
                </c:pt>
                <c:pt idx="253">
                  <c:v>6.76</c:v>
                </c:pt>
                <c:pt idx="254">
                  <c:v>7.06</c:v>
                </c:pt>
                <c:pt idx="255">
                  <c:v>6.99</c:v>
                </c:pt>
                <c:pt idx="256">
                  <c:v>6.32</c:v>
                </c:pt>
                <c:pt idx="257">
                  <c:v>6.29</c:v>
                </c:pt>
                <c:pt idx="258">
                  <c:v>7.91</c:v>
                </c:pt>
                <c:pt idx="259">
                  <c:v>9.31</c:v>
                </c:pt>
                <c:pt idx="260">
                  <c:v>6.54</c:v>
                </c:pt>
                <c:pt idx="261">
                  <c:v>8.4</c:v>
                </c:pt>
                <c:pt idx="262">
                  <c:v>9.34</c:v>
                </c:pt>
                <c:pt idx="263">
                  <c:v>8.77</c:v>
                </c:pt>
                <c:pt idx="264">
                  <c:v>12.96</c:v>
                </c:pt>
                <c:pt idx="265">
                  <c:v>11.52</c:v>
                </c:pt>
                <c:pt idx="266">
                  <c:v>11.12</c:v>
                </c:pt>
                <c:pt idx="267">
                  <c:v>16.75</c:v>
                </c:pt>
                <c:pt idx="268">
                  <c:v>11.63</c:v>
                </c:pt>
                <c:pt idx="269">
                  <c:v>8.4700000000000006</c:v>
                </c:pt>
                <c:pt idx="270">
                  <c:v>8.67</c:v>
                </c:pt>
                <c:pt idx="271">
                  <c:v>9.7200000000000006</c:v>
                </c:pt>
                <c:pt idx="272">
                  <c:v>8.67</c:v>
                </c:pt>
                <c:pt idx="273">
                  <c:v>144.9</c:v>
                </c:pt>
                <c:pt idx="274">
                  <c:v>18.739999999999998</c:v>
                </c:pt>
                <c:pt idx="275">
                  <c:v>12.3</c:v>
                </c:pt>
                <c:pt idx="276">
                  <c:v>18.59</c:v>
                </c:pt>
                <c:pt idx="277">
                  <c:v>135.44999999999999</c:v>
                </c:pt>
                <c:pt idx="278">
                  <c:v>60.58</c:v>
                </c:pt>
                <c:pt idx="279">
                  <c:v>16.11</c:v>
                </c:pt>
                <c:pt idx="280">
                  <c:v>46.75</c:v>
                </c:pt>
                <c:pt idx="281">
                  <c:v>33.57</c:v>
                </c:pt>
                <c:pt idx="282">
                  <c:v>42.01</c:v>
                </c:pt>
                <c:pt idx="283">
                  <c:v>31.41</c:v>
                </c:pt>
                <c:pt idx="284">
                  <c:v>26.53</c:v>
                </c:pt>
                <c:pt idx="285">
                  <c:v>27.19</c:v>
                </c:pt>
                <c:pt idx="286">
                  <c:v>34.549999999999997</c:v>
                </c:pt>
                <c:pt idx="287">
                  <c:v>47.59</c:v>
                </c:pt>
                <c:pt idx="288">
                  <c:v>42.98</c:v>
                </c:pt>
                <c:pt idx="289">
                  <c:v>44.53</c:v>
                </c:pt>
                <c:pt idx="290">
                  <c:v>38.42</c:v>
                </c:pt>
                <c:pt idx="291">
                  <c:v>17.7</c:v>
                </c:pt>
                <c:pt idx="292">
                  <c:v>16.739999999999998</c:v>
                </c:pt>
                <c:pt idx="293">
                  <c:v>18.100000000000001</c:v>
                </c:pt>
                <c:pt idx="294">
                  <c:v>27.91</c:v>
                </c:pt>
                <c:pt idx="295">
                  <c:v>31.21</c:v>
                </c:pt>
                <c:pt idx="296">
                  <c:v>29.63</c:v>
                </c:pt>
                <c:pt idx="297">
                  <c:v>21.4</c:v>
                </c:pt>
                <c:pt idx="298">
                  <c:v>26.12</c:v>
                </c:pt>
                <c:pt idx="299">
                  <c:v>24.64</c:v>
                </c:pt>
                <c:pt idx="300">
                  <c:v>23.3</c:v>
                </c:pt>
                <c:pt idx="301">
                  <c:v>37.43</c:v>
                </c:pt>
                <c:pt idx="302">
                  <c:v>28.5</c:v>
                </c:pt>
                <c:pt idx="303">
                  <c:v>39.96</c:v>
                </c:pt>
                <c:pt idx="304">
                  <c:v>18.010000000000002</c:v>
                </c:pt>
                <c:pt idx="305">
                  <c:v>14.47</c:v>
                </c:pt>
                <c:pt idx="306">
                  <c:v>14.35</c:v>
                </c:pt>
                <c:pt idx="307">
                  <c:v>14.1</c:v>
                </c:pt>
                <c:pt idx="308">
                  <c:v>11.29</c:v>
                </c:pt>
                <c:pt idx="309">
                  <c:v>18.510000000000002</c:v>
                </c:pt>
                <c:pt idx="310">
                  <c:v>28.98</c:v>
                </c:pt>
                <c:pt idx="311">
                  <c:v>14.84</c:v>
                </c:pt>
                <c:pt idx="312">
                  <c:v>23.19</c:v>
                </c:pt>
                <c:pt idx="313">
                  <c:v>24.05</c:v>
                </c:pt>
                <c:pt idx="314">
                  <c:v>16.329999999999998</c:v>
                </c:pt>
                <c:pt idx="315">
                  <c:v>21.07</c:v>
                </c:pt>
                <c:pt idx="316">
                  <c:v>22.94</c:v>
                </c:pt>
                <c:pt idx="317">
                  <c:v>17.809999999999999</c:v>
                </c:pt>
                <c:pt idx="318">
                  <c:v>16.170000000000002</c:v>
                </c:pt>
                <c:pt idx="319">
                  <c:v>19.14</c:v>
                </c:pt>
                <c:pt idx="320">
                  <c:v>4.3499999999999996</c:v>
                </c:pt>
                <c:pt idx="321">
                  <c:v>9.68</c:v>
                </c:pt>
                <c:pt idx="322">
                  <c:v>8.83</c:v>
                </c:pt>
                <c:pt idx="323">
                  <c:v>22.49</c:v>
                </c:pt>
                <c:pt idx="324">
                  <c:v>29.12</c:v>
                </c:pt>
                <c:pt idx="325">
                  <c:v>26.37</c:v>
                </c:pt>
                <c:pt idx="326">
                  <c:v>22.86</c:v>
                </c:pt>
                <c:pt idx="327">
                  <c:v>26.81</c:v>
                </c:pt>
                <c:pt idx="328">
                  <c:v>22.31</c:v>
                </c:pt>
                <c:pt idx="329">
                  <c:v>23.68</c:v>
                </c:pt>
                <c:pt idx="330">
                  <c:v>18.2</c:v>
                </c:pt>
                <c:pt idx="331">
                  <c:v>18.989999999999998</c:v>
                </c:pt>
                <c:pt idx="332">
                  <c:v>17.28</c:v>
                </c:pt>
                <c:pt idx="333">
                  <c:v>15.24</c:v>
                </c:pt>
                <c:pt idx="334">
                  <c:v>16.96</c:v>
                </c:pt>
                <c:pt idx="335">
                  <c:v>11.23</c:v>
                </c:pt>
                <c:pt idx="336">
                  <c:v>16.329999999999998</c:v>
                </c:pt>
                <c:pt idx="337">
                  <c:v>17.850000000000001</c:v>
                </c:pt>
                <c:pt idx="338">
                  <c:v>18.899999999999999</c:v>
                </c:pt>
                <c:pt idx="339">
                  <c:v>11.15</c:v>
                </c:pt>
                <c:pt idx="340">
                  <c:v>4.1399999999999997</c:v>
                </c:pt>
                <c:pt idx="341">
                  <c:v>5.74</c:v>
                </c:pt>
                <c:pt idx="342">
                  <c:v>4.41</c:v>
                </c:pt>
                <c:pt idx="343">
                  <c:v>6.02</c:v>
                </c:pt>
                <c:pt idx="344">
                  <c:v>9.08</c:v>
                </c:pt>
                <c:pt idx="345">
                  <c:v>3.95</c:v>
                </c:pt>
                <c:pt idx="346">
                  <c:v>4.6100000000000003</c:v>
                </c:pt>
                <c:pt idx="347">
                  <c:v>4.49</c:v>
                </c:pt>
                <c:pt idx="348">
                  <c:v>3.24</c:v>
                </c:pt>
                <c:pt idx="349">
                  <c:v>3.87</c:v>
                </c:pt>
                <c:pt idx="350">
                  <c:v>2.5099999999999998</c:v>
                </c:pt>
                <c:pt idx="351">
                  <c:v>2.37</c:v>
                </c:pt>
                <c:pt idx="352">
                  <c:v>0</c:v>
                </c:pt>
                <c:pt idx="353">
                  <c:v>3.17</c:v>
                </c:pt>
                <c:pt idx="354">
                  <c:v>1.5</c:v>
                </c:pt>
                <c:pt idx="355">
                  <c:v>80.37</c:v>
                </c:pt>
                <c:pt idx="356">
                  <c:v>18.190000000000001</c:v>
                </c:pt>
                <c:pt idx="357">
                  <c:v>17.02</c:v>
                </c:pt>
                <c:pt idx="358">
                  <c:v>9.51</c:v>
                </c:pt>
                <c:pt idx="359">
                  <c:v>3.8</c:v>
                </c:pt>
                <c:pt idx="360">
                  <c:v>7.01</c:v>
                </c:pt>
                <c:pt idx="361">
                  <c:v>4.95</c:v>
                </c:pt>
                <c:pt idx="362">
                  <c:v>10.58</c:v>
                </c:pt>
                <c:pt idx="363">
                  <c:v>5.46</c:v>
                </c:pt>
                <c:pt idx="364">
                  <c:v>5.14</c:v>
                </c:pt>
                <c:pt idx="365">
                  <c:v>3.47</c:v>
                </c:pt>
                <c:pt idx="366">
                  <c:v>1.17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3.48</c:v>
                </c:pt>
                <c:pt idx="377">
                  <c:v>3.78</c:v>
                </c:pt>
                <c:pt idx="378">
                  <c:v>1.68</c:v>
                </c:pt>
                <c:pt idx="379">
                  <c:v>1.8</c:v>
                </c:pt>
                <c:pt idx="380">
                  <c:v>2.15</c:v>
                </c:pt>
                <c:pt idx="381">
                  <c:v>6.96</c:v>
                </c:pt>
                <c:pt idx="382">
                  <c:v>5.54</c:v>
                </c:pt>
                <c:pt idx="383">
                  <c:v>2.02</c:v>
                </c:pt>
                <c:pt idx="384">
                  <c:v>1.6</c:v>
                </c:pt>
                <c:pt idx="385">
                  <c:v>1.1299999999999999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2.4500000000000002</c:v>
                </c:pt>
                <c:pt idx="391">
                  <c:v>0</c:v>
                </c:pt>
                <c:pt idx="392">
                  <c:v>2.48</c:v>
                </c:pt>
                <c:pt idx="393">
                  <c:v>3.02</c:v>
                </c:pt>
                <c:pt idx="394">
                  <c:v>2.0499999999999998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18.52</c:v>
                </c:pt>
                <c:pt idx="399">
                  <c:v>7.68</c:v>
                </c:pt>
                <c:pt idx="400">
                  <c:v>6.75</c:v>
                </c:pt>
                <c:pt idx="401">
                  <c:v>10.4</c:v>
                </c:pt>
                <c:pt idx="402">
                  <c:v>9.1</c:v>
                </c:pt>
                <c:pt idx="403">
                  <c:v>7.48</c:v>
                </c:pt>
                <c:pt idx="404">
                  <c:v>7.2</c:v>
                </c:pt>
                <c:pt idx="405">
                  <c:v>6</c:v>
                </c:pt>
                <c:pt idx="406">
                  <c:v>7.2</c:v>
                </c:pt>
                <c:pt idx="407">
                  <c:v>8.86</c:v>
                </c:pt>
                <c:pt idx="408">
                  <c:v>5.99</c:v>
                </c:pt>
                <c:pt idx="409">
                  <c:v>5.41</c:v>
                </c:pt>
                <c:pt idx="410">
                  <c:v>5.2</c:v>
                </c:pt>
                <c:pt idx="411">
                  <c:v>5.23</c:v>
                </c:pt>
                <c:pt idx="412">
                  <c:v>2.66</c:v>
                </c:pt>
                <c:pt idx="413">
                  <c:v>5.68</c:v>
                </c:pt>
                <c:pt idx="414">
                  <c:v>7.36</c:v>
                </c:pt>
                <c:pt idx="415">
                  <c:v>7.74</c:v>
                </c:pt>
                <c:pt idx="416">
                  <c:v>8.5500000000000007</c:v>
                </c:pt>
                <c:pt idx="417">
                  <c:v>6.7</c:v>
                </c:pt>
                <c:pt idx="418">
                  <c:v>7.21</c:v>
                </c:pt>
                <c:pt idx="419">
                  <c:v>4.07</c:v>
                </c:pt>
                <c:pt idx="420">
                  <c:v>4.0999999999999996</c:v>
                </c:pt>
                <c:pt idx="421">
                  <c:v>4.4000000000000004</c:v>
                </c:pt>
                <c:pt idx="422">
                  <c:v>2.96</c:v>
                </c:pt>
                <c:pt idx="423">
                  <c:v>7.6</c:v>
                </c:pt>
                <c:pt idx="424">
                  <c:v>7.39</c:v>
                </c:pt>
                <c:pt idx="425">
                  <c:v>8.16</c:v>
                </c:pt>
                <c:pt idx="426">
                  <c:v>3.36</c:v>
                </c:pt>
                <c:pt idx="427">
                  <c:v>3.64</c:v>
                </c:pt>
                <c:pt idx="428">
                  <c:v>5.44</c:v>
                </c:pt>
                <c:pt idx="429">
                  <c:v>7.32</c:v>
                </c:pt>
                <c:pt idx="430">
                  <c:v>8.0399999999999991</c:v>
                </c:pt>
                <c:pt idx="431">
                  <c:v>6.72</c:v>
                </c:pt>
                <c:pt idx="432">
                  <c:v>7.36</c:v>
                </c:pt>
                <c:pt idx="433">
                  <c:v>11.21</c:v>
                </c:pt>
                <c:pt idx="434">
                  <c:v>7.29</c:v>
                </c:pt>
                <c:pt idx="435">
                  <c:v>5.63</c:v>
                </c:pt>
                <c:pt idx="436">
                  <c:v>7.56</c:v>
                </c:pt>
                <c:pt idx="437">
                  <c:v>6.99</c:v>
                </c:pt>
                <c:pt idx="438">
                  <c:v>7.72</c:v>
                </c:pt>
                <c:pt idx="439">
                  <c:v>4.24</c:v>
                </c:pt>
                <c:pt idx="440">
                  <c:v>4.7699999999999996</c:v>
                </c:pt>
                <c:pt idx="441">
                  <c:v>4.59</c:v>
                </c:pt>
                <c:pt idx="442">
                  <c:v>7.4</c:v>
                </c:pt>
                <c:pt idx="443">
                  <c:v>6.38</c:v>
                </c:pt>
                <c:pt idx="444">
                  <c:v>7.29</c:v>
                </c:pt>
                <c:pt idx="445">
                  <c:v>5.62</c:v>
                </c:pt>
                <c:pt idx="446">
                  <c:v>5.83</c:v>
                </c:pt>
                <c:pt idx="447">
                  <c:v>6.17</c:v>
                </c:pt>
                <c:pt idx="448">
                  <c:v>8.74</c:v>
                </c:pt>
                <c:pt idx="449">
                  <c:v>8.76</c:v>
                </c:pt>
                <c:pt idx="450">
                  <c:v>6.2</c:v>
                </c:pt>
                <c:pt idx="451">
                  <c:v>8.0399999999999991</c:v>
                </c:pt>
                <c:pt idx="452">
                  <c:v>7.26</c:v>
                </c:pt>
                <c:pt idx="453">
                  <c:v>7.14</c:v>
                </c:pt>
                <c:pt idx="454">
                  <c:v>3.02</c:v>
                </c:pt>
                <c:pt idx="455">
                  <c:v>8.33</c:v>
                </c:pt>
                <c:pt idx="456">
                  <c:v>0.12</c:v>
                </c:pt>
                <c:pt idx="457">
                  <c:v>0.14000000000000001</c:v>
                </c:pt>
                <c:pt idx="458">
                  <c:v>5.7</c:v>
                </c:pt>
                <c:pt idx="459">
                  <c:v>5.26</c:v>
                </c:pt>
                <c:pt idx="460">
                  <c:v>4.62</c:v>
                </c:pt>
                <c:pt idx="461">
                  <c:v>1.93</c:v>
                </c:pt>
                <c:pt idx="462">
                  <c:v>2.12</c:v>
                </c:pt>
                <c:pt idx="463">
                  <c:v>2.2599999999999998</c:v>
                </c:pt>
                <c:pt idx="464">
                  <c:v>2.52</c:v>
                </c:pt>
                <c:pt idx="465">
                  <c:v>2.2400000000000002</c:v>
                </c:pt>
                <c:pt idx="466">
                  <c:v>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943-460A-9BF4-BD025C68A119}"/>
            </c:ext>
          </c:extLst>
        </c:ser>
        <c:ser>
          <c:idx val="14"/>
          <c:order val="14"/>
          <c:tx>
            <c:strRef>
              <c:f>Caudal!$F$7</c:f>
              <c:strCache>
                <c:ptCount val="1"/>
                <c:pt idx="0">
                  <c:v>Aguas arriba Barrio de la Fuensanta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Caudal!$F$8:$F$127</c:f>
            </c:numRef>
          </c:val>
          <c:smooth val="0"/>
          <c:extLst>
            <c:ext xmlns:c16="http://schemas.microsoft.com/office/drawing/2014/chart" uri="{C3380CC4-5D6E-409C-BE32-E72D297353CC}">
              <c16:uniqueId val="{00000000-C87B-450E-AD09-BDB03205CA15}"/>
            </c:ext>
          </c:extLst>
        </c:ser>
        <c:ser>
          <c:idx val="16"/>
          <c:order val="15"/>
          <c:tx>
            <c:strRef>
              <c:f>Caudal!$W$7</c:f>
              <c:strCache>
                <c:ptCount val="1"/>
                <c:pt idx="0">
                  <c:v>Lengua de Vaca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Caudal!$W$9:$W$486</c:f>
              <c:numCache>
                <c:formatCode>0.00</c:formatCode>
                <c:ptCount val="472"/>
                <c:pt idx="149">
                  <c:v>1.49</c:v>
                </c:pt>
                <c:pt idx="150">
                  <c:v>0.81</c:v>
                </c:pt>
                <c:pt idx="151">
                  <c:v>1.39</c:v>
                </c:pt>
                <c:pt idx="152">
                  <c:v>1.06</c:v>
                </c:pt>
                <c:pt idx="153">
                  <c:v>0.5</c:v>
                </c:pt>
                <c:pt idx="154">
                  <c:v>0.82</c:v>
                </c:pt>
                <c:pt idx="155">
                  <c:v>0.56999999999999995</c:v>
                </c:pt>
                <c:pt idx="156">
                  <c:v>0.44</c:v>
                </c:pt>
                <c:pt idx="157">
                  <c:v>2.09</c:v>
                </c:pt>
                <c:pt idx="158">
                  <c:v>0</c:v>
                </c:pt>
                <c:pt idx="159">
                  <c:v>0</c:v>
                </c:pt>
                <c:pt idx="160">
                  <c:v>2.52</c:v>
                </c:pt>
                <c:pt idx="161">
                  <c:v>12.5</c:v>
                </c:pt>
                <c:pt idx="162">
                  <c:v>0</c:v>
                </c:pt>
                <c:pt idx="163">
                  <c:v>10.5</c:v>
                </c:pt>
                <c:pt idx="164">
                  <c:v>4.78</c:v>
                </c:pt>
                <c:pt idx="165">
                  <c:v>9.11</c:v>
                </c:pt>
                <c:pt idx="166">
                  <c:v>1.86</c:v>
                </c:pt>
                <c:pt idx="167">
                  <c:v>1.56</c:v>
                </c:pt>
                <c:pt idx="168">
                  <c:v>1.38</c:v>
                </c:pt>
                <c:pt idx="169">
                  <c:v>3.84</c:v>
                </c:pt>
                <c:pt idx="170">
                  <c:v>5.73</c:v>
                </c:pt>
                <c:pt idx="171">
                  <c:v>9.32</c:v>
                </c:pt>
                <c:pt idx="172">
                  <c:v>5.88</c:v>
                </c:pt>
                <c:pt idx="173">
                  <c:v>4.17</c:v>
                </c:pt>
                <c:pt idx="174">
                  <c:v>3.74</c:v>
                </c:pt>
                <c:pt idx="175">
                  <c:v>2.23</c:v>
                </c:pt>
                <c:pt idx="176">
                  <c:v>2.0699999999999998</c:v>
                </c:pt>
                <c:pt idx="177">
                  <c:v>1.5</c:v>
                </c:pt>
                <c:pt idx="178">
                  <c:v>2.81</c:v>
                </c:pt>
                <c:pt idx="179">
                  <c:v>2.7</c:v>
                </c:pt>
                <c:pt idx="180">
                  <c:v>2.8</c:v>
                </c:pt>
                <c:pt idx="181">
                  <c:v>1.44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13.47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0.45</c:v>
                </c:pt>
                <c:pt idx="336">
                  <c:v>1.07</c:v>
                </c:pt>
                <c:pt idx="337">
                  <c:v>0.28999999999999998</c:v>
                </c:pt>
                <c:pt idx="338">
                  <c:v>0.76</c:v>
                </c:pt>
                <c:pt idx="339">
                  <c:v>0.35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7B-450E-AD09-BDB03205CA15}"/>
            </c:ext>
          </c:extLst>
        </c:ser>
        <c:ser>
          <c:idx val="17"/>
          <c:order val="16"/>
          <c:tx>
            <c:strRef>
              <c:f>Caudal!$X$7</c:f>
              <c:strCache>
                <c:ptCount val="1"/>
                <c:pt idx="0">
                  <c:v>Valla Militar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Caudal!$X$9:$X$486</c:f>
              <c:numCache>
                <c:formatCode>0.00</c:formatCode>
                <c:ptCount val="472"/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0.13</c:v>
                </c:pt>
                <c:pt idx="145">
                  <c:v>0</c:v>
                </c:pt>
                <c:pt idx="146">
                  <c:v>0.46</c:v>
                </c:pt>
                <c:pt idx="148">
                  <c:v>1.5</c:v>
                </c:pt>
                <c:pt idx="149">
                  <c:v>0.3</c:v>
                </c:pt>
                <c:pt idx="150">
                  <c:v>0.88</c:v>
                </c:pt>
                <c:pt idx="151">
                  <c:v>0.36</c:v>
                </c:pt>
                <c:pt idx="152">
                  <c:v>0.43</c:v>
                </c:pt>
                <c:pt idx="153">
                  <c:v>0</c:v>
                </c:pt>
                <c:pt idx="154">
                  <c:v>0.1</c:v>
                </c:pt>
                <c:pt idx="155">
                  <c:v>0.14000000000000001</c:v>
                </c:pt>
                <c:pt idx="156">
                  <c:v>0</c:v>
                </c:pt>
                <c:pt idx="157">
                  <c:v>0.31</c:v>
                </c:pt>
                <c:pt idx="158">
                  <c:v>0.49</c:v>
                </c:pt>
                <c:pt idx="159">
                  <c:v>5.5</c:v>
                </c:pt>
                <c:pt idx="160">
                  <c:v>1.71</c:v>
                </c:pt>
                <c:pt idx="161">
                  <c:v>13.69</c:v>
                </c:pt>
                <c:pt idx="162">
                  <c:v>0.6</c:v>
                </c:pt>
                <c:pt idx="163">
                  <c:v>1.17</c:v>
                </c:pt>
                <c:pt idx="164">
                  <c:v>0.34</c:v>
                </c:pt>
                <c:pt idx="165">
                  <c:v>0.22</c:v>
                </c:pt>
                <c:pt idx="166">
                  <c:v>0</c:v>
                </c:pt>
                <c:pt idx="167">
                  <c:v>0</c:v>
                </c:pt>
                <c:pt idx="168">
                  <c:v>0.36</c:v>
                </c:pt>
                <c:pt idx="169">
                  <c:v>0.71</c:v>
                </c:pt>
                <c:pt idx="174">
                  <c:v>0</c:v>
                </c:pt>
                <c:pt idx="183">
                  <c:v>0</c:v>
                </c:pt>
                <c:pt idx="189">
                  <c:v>0</c:v>
                </c:pt>
                <c:pt idx="198">
                  <c:v>0</c:v>
                </c:pt>
                <c:pt idx="204">
                  <c:v>0</c:v>
                </c:pt>
                <c:pt idx="210">
                  <c:v>0</c:v>
                </c:pt>
                <c:pt idx="215">
                  <c:v>0</c:v>
                </c:pt>
                <c:pt idx="224">
                  <c:v>0</c:v>
                </c:pt>
                <c:pt idx="231">
                  <c:v>0</c:v>
                </c:pt>
                <c:pt idx="238">
                  <c:v>0</c:v>
                </c:pt>
                <c:pt idx="252">
                  <c:v>0</c:v>
                </c:pt>
                <c:pt idx="259">
                  <c:v>0</c:v>
                </c:pt>
                <c:pt idx="315">
                  <c:v>0</c:v>
                </c:pt>
                <c:pt idx="318">
                  <c:v>0</c:v>
                </c:pt>
                <c:pt idx="320">
                  <c:v>0</c:v>
                </c:pt>
                <c:pt idx="323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5">
                  <c:v>0</c:v>
                </c:pt>
                <c:pt idx="337">
                  <c:v>0</c:v>
                </c:pt>
                <c:pt idx="339">
                  <c:v>0</c:v>
                </c:pt>
                <c:pt idx="342">
                  <c:v>0</c:v>
                </c:pt>
                <c:pt idx="345">
                  <c:v>0</c:v>
                </c:pt>
                <c:pt idx="348">
                  <c:v>0</c:v>
                </c:pt>
                <c:pt idx="351">
                  <c:v>0</c:v>
                </c:pt>
                <c:pt idx="354">
                  <c:v>0</c:v>
                </c:pt>
                <c:pt idx="357">
                  <c:v>0</c:v>
                </c:pt>
                <c:pt idx="360">
                  <c:v>0</c:v>
                </c:pt>
                <c:pt idx="363">
                  <c:v>0</c:v>
                </c:pt>
                <c:pt idx="366">
                  <c:v>0</c:v>
                </c:pt>
                <c:pt idx="369">
                  <c:v>0</c:v>
                </c:pt>
                <c:pt idx="372">
                  <c:v>0</c:v>
                </c:pt>
                <c:pt idx="375">
                  <c:v>0</c:v>
                </c:pt>
                <c:pt idx="378">
                  <c:v>0</c:v>
                </c:pt>
                <c:pt idx="381">
                  <c:v>0</c:v>
                </c:pt>
                <c:pt idx="384">
                  <c:v>0</c:v>
                </c:pt>
                <c:pt idx="387">
                  <c:v>0</c:v>
                </c:pt>
                <c:pt idx="390">
                  <c:v>0</c:v>
                </c:pt>
                <c:pt idx="392">
                  <c:v>0</c:v>
                </c:pt>
                <c:pt idx="395">
                  <c:v>0</c:v>
                </c:pt>
                <c:pt idx="398">
                  <c:v>0</c:v>
                </c:pt>
                <c:pt idx="401">
                  <c:v>0</c:v>
                </c:pt>
                <c:pt idx="403">
                  <c:v>0</c:v>
                </c:pt>
                <c:pt idx="406">
                  <c:v>0</c:v>
                </c:pt>
                <c:pt idx="409">
                  <c:v>0</c:v>
                </c:pt>
                <c:pt idx="412">
                  <c:v>0</c:v>
                </c:pt>
                <c:pt idx="414">
                  <c:v>0</c:v>
                </c:pt>
                <c:pt idx="417">
                  <c:v>0</c:v>
                </c:pt>
                <c:pt idx="419">
                  <c:v>0</c:v>
                </c:pt>
                <c:pt idx="422">
                  <c:v>1.87</c:v>
                </c:pt>
                <c:pt idx="425">
                  <c:v>0</c:v>
                </c:pt>
                <c:pt idx="428">
                  <c:v>0</c:v>
                </c:pt>
                <c:pt idx="431">
                  <c:v>0</c:v>
                </c:pt>
                <c:pt idx="433">
                  <c:v>0</c:v>
                </c:pt>
                <c:pt idx="436">
                  <c:v>0</c:v>
                </c:pt>
                <c:pt idx="439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7B-450E-AD09-BDB03205CA15}"/>
            </c:ext>
          </c:extLst>
        </c:ser>
        <c:ser>
          <c:idx val="18"/>
          <c:order val="17"/>
          <c:tx>
            <c:strRef>
              <c:f>Caudal!$Y$7</c:f>
              <c:strCache>
                <c:ptCount val="1"/>
                <c:pt idx="0">
                  <c:v>Freático Los Alcázares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Caudal!$Y$9:$Y$486</c:f>
              <c:numCache>
                <c:formatCode>0.00</c:formatCode>
                <c:ptCount val="472"/>
                <c:pt idx="134">
                  <c:v>5.83</c:v>
                </c:pt>
                <c:pt idx="135">
                  <c:v>4.45</c:v>
                </c:pt>
                <c:pt idx="136">
                  <c:v>3.81</c:v>
                </c:pt>
                <c:pt idx="137">
                  <c:v>5.22</c:v>
                </c:pt>
                <c:pt idx="138">
                  <c:v>2.2799999999999998</c:v>
                </c:pt>
                <c:pt idx="139">
                  <c:v>5.95</c:v>
                </c:pt>
                <c:pt idx="140">
                  <c:v>5.95</c:v>
                </c:pt>
                <c:pt idx="141">
                  <c:v>2.63</c:v>
                </c:pt>
                <c:pt idx="142">
                  <c:v>5.14</c:v>
                </c:pt>
                <c:pt idx="143">
                  <c:v>1.41</c:v>
                </c:pt>
                <c:pt idx="144">
                  <c:v>3.25</c:v>
                </c:pt>
                <c:pt idx="145">
                  <c:v>3.48</c:v>
                </c:pt>
                <c:pt idx="146">
                  <c:v>4.99</c:v>
                </c:pt>
                <c:pt idx="147">
                  <c:v>8.07</c:v>
                </c:pt>
                <c:pt idx="148">
                  <c:v>10.1</c:v>
                </c:pt>
                <c:pt idx="149">
                  <c:v>5.44</c:v>
                </c:pt>
                <c:pt idx="150">
                  <c:v>7.3</c:v>
                </c:pt>
                <c:pt idx="151">
                  <c:v>5.92</c:v>
                </c:pt>
                <c:pt idx="152">
                  <c:v>9.86</c:v>
                </c:pt>
                <c:pt idx="153">
                  <c:v>6.82</c:v>
                </c:pt>
                <c:pt idx="154">
                  <c:v>8.8800000000000008</c:v>
                </c:pt>
                <c:pt idx="155">
                  <c:v>9.5</c:v>
                </c:pt>
                <c:pt idx="156">
                  <c:v>8.8800000000000008</c:v>
                </c:pt>
                <c:pt idx="157">
                  <c:v>6.76</c:v>
                </c:pt>
                <c:pt idx="158">
                  <c:v>3.27</c:v>
                </c:pt>
                <c:pt idx="159">
                  <c:v>15.7</c:v>
                </c:pt>
                <c:pt idx="160">
                  <c:v>8.2899999999999991</c:v>
                </c:pt>
                <c:pt idx="161">
                  <c:v>23.52</c:v>
                </c:pt>
                <c:pt idx="162">
                  <c:v>6.87</c:v>
                </c:pt>
                <c:pt idx="163">
                  <c:v>16.52</c:v>
                </c:pt>
                <c:pt idx="164">
                  <c:v>12.5</c:v>
                </c:pt>
                <c:pt idx="165">
                  <c:v>7.98</c:v>
                </c:pt>
                <c:pt idx="166">
                  <c:v>4.63</c:v>
                </c:pt>
                <c:pt idx="167">
                  <c:v>8.58</c:v>
                </c:pt>
                <c:pt idx="168">
                  <c:v>4.45</c:v>
                </c:pt>
                <c:pt idx="169">
                  <c:v>10.98</c:v>
                </c:pt>
                <c:pt idx="170">
                  <c:v>12.73</c:v>
                </c:pt>
                <c:pt idx="171">
                  <c:v>16.07</c:v>
                </c:pt>
                <c:pt idx="172">
                  <c:v>13.12</c:v>
                </c:pt>
                <c:pt idx="173">
                  <c:v>10.3</c:v>
                </c:pt>
                <c:pt idx="174">
                  <c:v>13.9</c:v>
                </c:pt>
                <c:pt idx="175">
                  <c:v>12.45</c:v>
                </c:pt>
                <c:pt idx="176">
                  <c:v>14.8</c:v>
                </c:pt>
                <c:pt idx="177">
                  <c:v>16.920000000000002</c:v>
                </c:pt>
                <c:pt idx="178">
                  <c:v>0.20599999999999999</c:v>
                </c:pt>
                <c:pt idx="179">
                  <c:v>11.65</c:v>
                </c:pt>
                <c:pt idx="180">
                  <c:v>4.3499999999999996</c:v>
                </c:pt>
                <c:pt idx="181">
                  <c:v>5.76</c:v>
                </c:pt>
                <c:pt idx="182">
                  <c:v>8.6</c:v>
                </c:pt>
                <c:pt idx="183">
                  <c:v>15.4</c:v>
                </c:pt>
                <c:pt idx="184">
                  <c:v>9.6</c:v>
                </c:pt>
                <c:pt idx="185">
                  <c:v>10</c:v>
                </c:pt>
                <c:pt idx="186">
                  <c:v>12.81</c:v>
                </c:pt>
                <c:pt idx="187">
                  <c:v>11.76</c:v>
                </c:pt>
                <c:pt idx="188">
                  <c:v>7.35</c:v>
                </c:pt>
                <c:pt idx="189">
                  <c:v>7.5</c:v>
                </c:pt>
                <c:pt idx="190">
                  <c:v>4.08</c:v>
                </c:pt>
                <c:pt idx="191">
                  <c:v>11</c:v>
                </c:pt>
                <c:pt idx="192">
                  <c:v>7.8</c:v>
                </c:pt>
                <c:pt idx="193">
                  <c:v>7.44</c:v>
                </c:pt>
                <c:pt idx="194">
                  <c:v>8.6999999999999993</c:v>
                </c:pt>
                <c:pt idx="195">
                  <c:v>6.12</c:v>
                </c:pt>
                <c:pt idx="196">
                  <c:v>14.74</c:v>
                </c:pt>
                <c:pt idx="197">
                  <c:v>13.2</c:v>
                </c:pt>
                <c:pt idx="198">
                  <c:v>18.72</c:v>
                </c:pt>
                <c:pt idx="199">
                  <c:v>8</c:v>
                </c:pt>
                <c:pt idx="200">
                  <c:v>8.9600000000000009</c:v>
                </c:pt>
                <c:pt idx="201">
                  <c:v>9.44</c:v>
                </c:pt>
                <c:pt idx="202">
                  <c:v>12.75</c:v>
                </c:pt>
                <c:pt idx="203">
                  <c:v>13.2</c:v>
                </c:pt>
                <c:pt idx="204">
                  <c:v>10.94</c:v>
                </c:pt>
                <c:pt idx="205">
                  <c:v>10.94</c:v>
                </c:pt>
                <c:pt idx="206">
                  <c:v>15.88</c:v>
                </c:pt>
                <c:pt idx="207">
                  <c:v>10.28</c:v>
                </c:pt>
                <c:pt idx="208">
                  <c:v>13.95</c:v>
                </c:pt>
                <c:pt idx="209">
                  <c:v>5.07</c:v>
                </c:pt>
                <c:pt idx="210">
                  <c:v>6.03</c:v>
                </c:pt>
                <c:pt idx="211">
                  <c:v>8.6999999999999993</c:v>
                </c:pt>
                <c:pt idx="212">
                  <c:v>9</c:v>
                </c:pt>
                <c:pt idx="213">
                  <c:v>11.88</c:v>
                </c:pt>
                <c:pt idx="214">
                  <c:v>9.9600000000000009</c:v>
                </c:pt>
                <c:pt idx="215">
                  <c:v>6.34</c:v>
                </c:pt>
                <c:pt idx="216">
                  <c:v>10</c:v>
                </c:pt>
                <c:pt idx="217">
                  <c:v>9.8800000000000008</c:v>
                </c:pt>
                <c:pt idx="218">
                  <c:v>8.73</c:v>
                </c:pt>
                <c:pt idx="219">
                  <c:v>7.46</c:v>
                </c:pt>
                <c:pt idx="220">
                  <c:v>6.28</c:v>
                </c:pt>
                <c:pt idx="221">
                  <c:v>6.32</c:v>
                </c:pt>
                <c:pt idx="222">
                  <c:v>8.61</c:v>
                </c:pt>
                <c:pt idx="223">
                  <c:v>7.77</c:v>
                </c:pt>
                <c:pt idx="224">
                  <c:v>8.92</c:v>
                </c:pt>
                <c:pt idx="225">
                  <c:v>9.32</c:v>
                </c:pt>
                <c:pt idx="226">
                  <c:v>13.38</c:v>
                </c:pt>
                <c:pt idx="227">
                  <c:v>10.82</c:v>
                </c:pt>
                <c:pt idx="228">
                  <c:v>9.77</c:v>
                </c:pt>
                <c:pt idx="229">
                  <c:v>7.9</c:v>
                </c:pt>
                <c:pt idx="230">
                  <c:v>7</c:v>
                </c:pt>
                <c:pt idx="231">
                  <c:v>9.5</c:v>
                </c:pt>
                <c:pt idx="232">
                  <c:v>10.39</c:v>
                </c:pt>
                <c:pt idx="233">
                  <c:v>10.26</c:v>
                </c:pt>
                <c:pt idx="234">
                  <c:v>9.51</c:v>
                </c:pt>
                <c:pt idx="235">
                  <c:v>8.61</c:v>
                </c:pt>
                <c:pt idx="236">
                  <c:v>8.67</c:v>
                </c:pt>
                <c:pt idx="237">
                  <c:v>6.94</c:v>
                </c:pt>
                <c:pt idx="238">
                  <c:v>10.31</c:v>
                </c:pt>
                <c:pt idx="239">
                  <c:v>7.95</c:v>
                </c:pt>
                <c:pt idx="240">
                  <c:v>6.95</c:v>
                </c:pt>
                <c:pt idx="241">
                  <c:v>7.08</c:v>
                </c:pt>
                <c:pt idx="242">
                  <c:v>6.24</c:v>
                </c:pt>
                <c:pt idx="243">
                  <c:v>6.18</c:v>
                </c:pt>
                <c:pt idx="244">
                  <c:v>6.65</c:v>
                </c:pt>
                <c:pt idx="245">
                  <c:v>6.37</c:v>
                </c:pt>
                <c:pt idx="246">
                  <c:v>7.65</c:v>
                </c:pt>
                <c:pt idx="247">
                  <c:v>6.08</c:v>
                </c:pt>
                <c:pt idx="248">
                  <c:v>5.77</c:v>
                </c:pt>
                <c:pt idx="249">
                  <c:v>7.25</c:v>
                </c:pt>
                <c:pt idx="250">
                  <c:v>11.64</c:v>
                </c:pt>
                <c:pt idx="251">
                  <c:v>17.559999999999999</c:v>
                </c:pt>
                <c:pt idx="252">
                  <c:v>20.86</c:v>
                </c:pt>
                <c:pt idx="253">
                  <c:v>16.61</c:v>
                </c:pt>
                <c:pt idx="254">
                  <c:v>22.03</c:v>
                </c:pt>
                <c:pt idx="255">
                  <c:v>32.479999999999997</c:v>
                </c:pt>
                <c:pt idx="256">
                  <c:v>25.22</c:v>
                </c:pt>
                <c:pt idx="257">
                  <c:v>37.840000000000003</c:v>
                </c:pt>
                <c:pt idx="258">
                  <c:v>17.68</c:v>
                </c:pt>
                <c:pt idx="259">
                  <c:v>24.73</c:v>
                </c:pt>
                <c:pt idx="260">
                  <c:v>20.100000000000001</c:v>
                </c:pt>
                <c:pt idx="261">
                  <c:v>25.82</c:v>
                </c:pt>
                <c:pt idx="262">
                  <c:v>21.42</c:v>
                </c:pt>
                <c:pt idx="263">
                  <c:v>23.06</c:v>
                </c:pt>
                <c:pt idx="264">
                  <c:v>17.98</c:v>
                </c:pt>
                <c:pt idx="265">
                  <c:v>14.5</c:v>
                </c:pt>
                <c:pt idx="266">
                  <c:v>13.92</c:v>
                </c:pt>
                <c:pt idx="267">
                  <c:v>19.84</c:v>
                </c:pt>
                <c:pt idx="268">
                  <c:v>18.32</c:v>
                </c:pt>
                <c:pt idx="269">
                  <c:v>23.24</c:v>
                </c:pt>
                <c:pt idx="270">
                  <c:v>27.97</c:v>
                </c:pt>
                <c:pt idx="271">
                  <c:v>24.73</c:v>
                </c:pt>
                <c:pt idx="272">
                  <c:v>19.82</c:v>
                </c:pt>
                <c:pt idx="273">
                  <c:v>22.43</c:v>
                </c:pt>
                <c:pt idx="274">
                  <c:v>22.32</c:v>
                </c:pt>
                <c:pt idx="275">
                  <c:v>14.69</c:v>
                </c:pt>
                <c:pt idx="276">
                  <c:v>12.5</c:v>
                </c:pt>
                <c:pt idx="277">
                  <c:v>14.09</c:v>
                </c:pt>
                <c:pt idx="278">
                  <c:v>16.690000000000001</c:v>
                </c:pt>
                <c:pt idx="279">
                  <c:v>18.690000000000001</c:v>
                </c:pt>
                <c:pt idx="280">
                  <c:v>8.67</c:v>
                </c:pt>
                <c:pt idx="281">
                  <c:v>19.399999999999999</c:v>
                </c:pt>
                <c:pt idx="282">
                  <c:v>14.09</c:v>
                </c:pt>
                <c:pt idx="283">
                  <c:v>12.28</c:v>
                </c:pt>
                <c:pt idx="284">
                  <c:v>8.3000000000000007</c:v>
                </c:pt>
                <c:pt idx="285">
                  <c:v>8.02</c:v>
                </c:pt>
                <c:pt idx="286">
                  <c:v>9.3699999999999992</c:v>
                </c:pt>
                <c:pt idx="287">
                  <c:v>10.85</c:v>
                </c:pt>
                <c:pt idx="288">
                  <c:v>3.83</c:v>
                </c:pt>
                <c:pt idx="289">
                  <c:v>2.7</c:v>
                </c:pt>
                <c:pt idx="290">
                  <c:v>2.3199999999999998</c:v>
                </c:pt>
                <c:pt idx="291">
                  <c:v>7.05</c:v>
                </c:pt>
                <c:pt idx="292">
                  <c:v>6.62</c:v>
                </c:pt>
                <c:pt idx="293">
                  <c:v>6.79</c:v>
                </c:pt>
                <c:pt idx="294">
                  <c:v>20.329999999999998</c:v>
                </c:pt>
                <c:pt idx="295">
                  <c:v>11.92</c:v>
                </c:pt>
                <c:pt idx="296">
                  <c:v>9.32</c:v>
                </c:pt>
                <c:pt idx="297">
                  <c:v>9.4700000000000006</c:v>
                </c:pt>
                <c:pt idx="298">
                  <c:v>5.5</c:v>
                </c:pt>
                <c:pt idx="299">
                  <c:v>15.72</c:v>
                </c:pt>
                <c:pt idx="300">
                  <c:v>3.55</c:v>
                </c:pt>
                <c:pt idx="301">
                  <c:v>1.76</c:v>
                </c:pt>
                <c:pt idx="302">
                  <c:v>2.68</c:v>
                </c:pt>
                <c:pt idx="303">
                  <c:v>3.77</c:v>
                </c:pt>
                <c:pt idx="304">
                  <c:v>2.0299999999999998</c:v>
                </c:pt>
                <c:pt idx="305">
                  <c:v>1.62</c:v>
                </c:pt>
                <c:pt idx="306">
                  <c:v>3.94</c:v>
                </c:pt>
                <c:pt idx="307">
                  <c:v>2.77</c:v>
                </c:pt>
                <c:pt idx="308">
                  <c:v>1.68</c:v>
                </c:pt>
                <c:pt idx="309">
                  <c:v>4.9800000000000004</c:v>
                </c:pt>
                <c:pt idx="310">
                  <c:v>10.08</c:v>
                </c:pt>
                <c:pt idx="311">
                  <c:v>2.15</c:v>
                </c:pt>
                <c:pt idx="312">
                  <c:v>1.97</c:v>
                </c:pt>
                <c:pt idx="313">
                  <c:v>1.43</c:v>
                </c:pt>
                <c:pt idx="314">
                  <c:v>2.64</c:v>
                </c:pt>
                <c:pt idx="315">
                  <c:v>1.45</c:v>
                </c:pt>
                <c:pt idx="316">
                  <c:v>2.77</c:v>
                </c:pt>
                <c:pt idx="317">
                  <c:v>4.9400000000000004</c:v>
                </c:pt>
                <c:pt idx="318">
                  <c:v>4.53</c:v>
                </c:pt>
                <c:pt idx="319">
                  <c:v>5.54</c:v>
                </c:pt>
                <c:pt idx="320">
                  <c:v>3.32</c:v>
                </c:pt>
                <c:pt idx="321">
                  <c:v>2.74</c:v>
                </c:pt>
                <c:pt idx="322">
                  <c:v>4.8499999999999996</c:v>
                </c:pt>
                <c:pt idx="323">
                  <c:v>8.26</c:v>
                </c:pt>
                <c:pt idx="324">
                  <c:v>10.38</c:v>
                </c:pt>
                <c:pt idx="325">
                  <c:v>9.94</c:v>
                </c:pt>
                <c:pt idx="326">
                  <c:v>5.81</c:v>
                </c:pt>
                <c:pt idx="327">
                  <c:v>1.1299999999999999</c:v>
                </c:pt>
                <c:pt idx="328">
                  <c:v>0.83</c:v>
                </c:pt>
                <c:pt idx="329">
                  <c:v>9.51</c:v>
                </c:pt>
                <c:pt idx="330">
                  <c:v>0.37</c:v>
                </c:pt>
                <c:pt idx="331">
                  <c:v>8.57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1.99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7.45</c:v>
                </c:pt>
                <c:pt idx="346">
                  <c:v>9.58</c:v>
                </c:pt>
                <c:pt idx="347">
                  <c:v>6.43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11.4</c:v>
                </c:pt>
                <c:pt idx="356">
                  <c:v>6.7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15.9</c:v>
                </c:pt>
                <c:pt idx="361">
                  <c:v>11.81</c:v>
                </c:pt>
                <c:pt idx="362">
                  <c:v>10.29</c:v>
                </c:pt>
                <c:pt idx="363">
                  <c:v>13.64</c:v>
                </c:pt>
                <c:pt idx="364">
                  <c:v>8.1</c:v>
                </c:pt>
                <c:pt idx="365">
                  <c:v>0</c:v>
                </c:pt>
                <c:pt idx="366">
                  <c:v>2.42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0.48</c:v>
                </c:pt>
                <c:pt idx="385">
                  <c:v>0</c:v>
                </c:pt>
                <c:pt idx="386">
                  <c:v>0</c:v>
                </c:pt>
                <c:pt idx="387">
                  <c:v>0.04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0.54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8.4</c:v>
                </c:pt>
                <c:pt idx="404">
                  <c:v>13.68</c:v>
                </c:pt>
                <c:pt idx="405">
                  <c:v>1.1200000000000001</c:v>
                </c:pt>
                <c:pt idx="406">
                  <c:v>5.6</c:v>
                </c:pt>
                <c:pt idx="407">
                  <c:v>0</c:v>
                </c:pt>
                <c:pt idx="408">
                  <c:v>1.53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4.16</c:v>
                </c:pt>
                <c:pt idx="416">
                  <c:v>2.8</c:v>
                </c:pt>
                <c:pt idx="417">
                  <c:v>0</c:v>
                </c:pt>
                <c:pt idx="418">
                  <c:v>0</c:v>
                </c:pt>
                <c:pt idx="419">
                  <c:v>8.26</c:v>
                </c:pt>
                <c:pt idx="420">
                  <c:v>8.3699999999999992</c:v>
                </c:pt>
                <c:pt idx="421">
                  <c:v>4.1900000000000004</c:v>
                </c:pt>
                <c:pt idx="422">
                  <c:v>6.82</c:v>
                </c:pt>
                <c:pt idx="423">
                  <c:v>7.66</c:v>
                </c:pt>
                <c:pt idx="424">
                  <c:v>5.48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0.88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10.64</c:v>
                </c:pt>
                <c:pt idx="434">
                  <c:v>10.16</c:v>
                </c:pt>
                <c:pt idx="435">
                  <c:v>7.56</c:v>
                </c:pt>
                <c:pt idx="436">
                  <c:v>0</c:v>
                </c:pt>
                <c:pt idx="437">
                  <c:v>5.55</c:v>
                </c:pt>
                <c:pt idx="438">
                  <c:v>7.93</c:v>
                </c:pt>
                <c:pt idx="439">
                  <c:v>16.93</c:v>
                </c:pt>
                <c:pt idx="440">
                  <c:v>14.42</c:v>
                </c:pt>
                <c:pt idx="441">
                  <c:v>9.82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1.1399999999999999</c:v>
                </c:pt>
                <c:pt idx="447">
                  <c:v>3.35</c:v>
                </c:pt>
                <c:pt idx="448">
                  <c:v>4.1399999999999997</c:v>
                </c:pt>
                <c:pt idx="449">
                  <c:v>3.02</c:v>
                </c:pt>
                <c:pt idx="450">
                  <c:v>3.77</c:v>
                </c:pt>
                <c:pt idx="451">
                  <c:v>2.3199999999999998</c:v>
                </c:pt>
                <c:pt idx="452">
                  <c:v>20.88</c:v>
                </c:pt>
                <c:pt idx="453">
                  <c:v>16.46</c:v>
                </c:pt>
                <c:pt idx="454">
                  <c:v>0.74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5.15</c:v>
                </c:pt>
                <c:pt idx="460">
                  <c:v>7.11</c:v>
                </c:pt>
                <c:pt idx="461">
                  <c:v>1.42</c:v>
                </c:pt>
                <c:pt idx="462">
                  <c:v>1.6</c:v>
                </c:pt>
                <c:pt idx="463">
                  <c:v>0</c:v>
                </c:pt>
                <c:pt idx="464">
                  <c:v>3.08</c:v>
                </c:pt>
                <c:pt idx="465">
                  <c:v>3.99</c:v>
                </c:pt>
                <c:pt idx="466">
                  <c:v>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7B-450E-AD09-BDB03205CA15}"/>
            </c:ext>
          </c:extLst>
        </c:ser>
        <c:ser>
          <c:idx val="19"/>
          <c:order val="18"/>
          <c:tx>
            <c:strRef>
              <c:f>Caudal!$Z$7</c:f>
              <c:strCache>
                <c:ptCount val="1"/>
                <c:pt idx="0">
                  <c:v>Venta Simón</c:v>
                </c:pt>
              </c:strCache>
            </c:strRef>
          </c:tx>
          <c:cat>
            <c:strRef>
              <c:f>Caudal!$B$9:$B$486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Caudal!$Z$9:$Z$486</c:f>
              <c:numCache>
                <c:formatCode>0.00</c:formatCode>
                <c:ptCount val="472"/>
                <c:pt idx="145">
                  <c:v>0</c:v>
                </c:pt>
                <c:pt idx="155">
                  <c:v>35.58</c:v>
                </c:pt>
                <c:pt idx="156">
                  <c:v>0</c:v>
                </c:pt>
                <c:pt idx="157">
                  <c:v>33.29</c:v>
                </c:pt>
                <c:pt idx="160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4">
                  <c:v>0</c:v>
                </c:pt>
                <c:pt idx="183">
                  <c:v>0</c:v>
                </c:pt>
                <c:pt idx="189">
                  <c:v>0</c:v>
                </c:pt>
                <c:pt idx="198">
                  <c:v>0</c:v>
                </c:pt>
                <c:pt idx="204">
                  <c:v>0</c:v>
                </c:pt>
                <c:pt idx="210">
                  <c:v>0</c:v>
                </c:pt>
                <c:pt idx="215">
                  <c:v>0</c:v>
                </c:pt>
                <c:pt idx="224">
                  <c:v>10.51</c:v>
                </c:pt>
                <c:pt idx="231">
                  <c:v>6.59</c:v>
                </c:pt>
                <c:pt idx="238">
                  <c:v>9.09</c:v>
                </c:pt>
                <c:pt idx="245">
                  <c:v>8.84</c:v>
                </c:pt>
                <c:pt idx="252">
                  <c:v>19.3</c:v>
                </c:pt>
                <c:pt idx="259">
                  <c:v>12.71</c:v>
                </c:pt>
                <c:pt idx="264">
                  <c:v>17.510000000000002</c:v>
                </c:pt>
                <c:pt idx="265">
                  <c:v>23.31</c:v>
                </c:pt>
                <c:pt idx="266">
                  <c:v>20.94</c:v>
                </c:pt>
                <c:pt idx="267">
                  <c:v>23.19</c:v>
                </c:pt>
                <c:pt idx="268">
                  <c:v>20.38</c:v>
                </c:pt>
                <c:pt idx="269">
                  <c:v>22.64</c:v>
                </c:pt>
                <c:pt idx="270">
                  <c:v>36.58</c:v>
                </c:pt>
                <c:pt idx="271">
                  <c:v>37.79</c:v>
                </c:pt>
                <c:pt idx="272">
                  <c:v>37.020000000000003</c:v>
                </c:pt>
                <c:pt idx="273">
                  <c:v>109.6</c:v>
                </c:pt>
                <c:pt idx="274">
                  <c:v>55.97</c:v>
                </c:pt>
                <c:pt idx="275">
                  <c:v>66.12</c:v>
                </c:pt>
                <c:pt idx="276">
                  <c:v>0</c:v>
                </c:pt>
                <c:pt idx="277">
                  <c:v>43.33</c:v>
                </c:pt>
                <c:pt idx="278">
                  <c:v>32.729999999999997</c:v>
                </c:pt>
                <c:pt idx="279">
                  <c:v>25.05</c:v>
                </c:pt>
                <c:pt idx="280">
                  <c:v>0</c:v>
                </c:pt>
                <c:pt idx="281">
                  <c:v>57.52</c:v>
                </c:pt>
                <c:pt idx="282">
                  <c:v>54.95</c:v>
                </c:pt>
                <c:pt idx="283">
                  <c:v>57.67</c:v>
                </c:pt>
                <c:pt idx="284">
                  <c:v>50.3</c:v>
                </c:pt>
                <c:pt idx="285">
                  <c:v>54.26</c:v>
                </c:pt>
                <c:pt idx="286">
                  <c:v>66.44</c:v>
                </c:pt>
                <c:pt idx="287">
                  <c:v>51.38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8">
                  <c:v>0</c:v>
                </c:pt>
                <c:pt idx="320">
                  <c:v>0</c:v>
                </c:pt>
                <c:pt idx="323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5">
                  <c:v>0</c:v>
                </c:pt>
                <c:pt idx="337">
                  <c:v>0</c:v>
                </c:pt>
                <c:pt idx="339">
                  <c:v>0</c:v>
                </c:pt>
                <c:pt idx="342">
                  <c:v>0</c:v>
                </c:pt>
                <c:pt idx="345">
                  <c:v>0</c:v>
                </c:pt>
                <c:pt idx="348">
                  <c:v>0</c:v>
                </c:pt>
                <c:pt idx="351">
                  <c:v>0</c:v>
                </c:pt>
                <c:pt idx="354">
                  <c:v>0</c:v>
                </c:pt>
                <c:pt idx="357">
                  <c:v>0</c:v>
                </c:pt>
                <c:pt idx="360">
                  <c:v>0</c:v>
                </c:pt>
                <c:pt idx="363">
                  <c:v>0</c:v>
                </c:pt>
                <c:pt idx="366">
                  <c:v>0</c:v>
                </c:pt>
                <c:pt idx="369">
                  <c:v>0</c:v>
                </c:pt>
                <c:pt idx="372">
                  <c:v>0</c:v>
                </c:pt>
                <c:pt idx="375">
                  <c:v>0</c:v>
                </c:pt>
                <c:pt idx="378">
                  <c:v>0</c:v>
                </c:pt>
                <c:pt idx="381">
                  <c:v>0</c:v>
                </c:pt>
                <c:pt idx="384">
                  <c:v>0</c:v>
                </c:pt>
                <c:pt idx="387">
                  <c:v>0</c:v>
                </c:pt>
                <c:pt idx="390">
                  <c:v>0</c:v>
                </c:pt>
                <c:pt idx="392">
                  <c:v>0</c:v>
                </c:pt>
                <c:pt idx="395">
                  <c:v>0</c:v>
                </c:pt>
                <c:pt idx="398">
                  <c:v>0</c:v>
                </c:pt>
                <c:pt idx="401">
                  <c:v>0</c:v>
                </c:pt>
                <c:pt idx="403">
                  <c:v>0</c:v>
                </c:pt>
                <c:pt idx="406">
                  <c:v>0</c:v>
                </c:pt>
                <c:pt idx="409">
                  <c:v>0</c:v>
                </c:pt>
                <c:pt idx="412">
                  <c:v>0</c:v>
                </c:pt>
                <c:pt idx="414">
                  <c:v>0</c:v>
                </c:pt>
                <c:pt idx="417">
                  <c:v>0</c:v>
                </c:pt>
                <c:pt idx="419">
                  <c:v>0</c:v>
                </c:pt>
                <c:pt idx="422">
                  <c:v>0</c:v>
                </c:pt>
                <c:pt idx="425">
                  <c:v>0</c:v>
                </c:pt>
                <c:pt idx="428">
                  <c:v>0</c:v>
                </c:pt>
                <c:pt idx="431">
                  <c:v>0</c:v>
                </c:pt>
                <c:pt idx="433">
                  <c:v>0</c:v>
                </c:pt>
                <c:pt idx="436">
                  <c:v>0</c:v>
                </c:pt>
                <c:pt idx="439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7B-450E-AD09-BDB03205C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564048"/>
        <c:axId val="794558560"/>
      </c:lineChart>
      <c:catAx>
        <c:axId val="79456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-5400000"/>
          <a:lstStyle/>
          <a:p>
            <a:pPr>
              <a:defRPr sz="1200" baseline="0"/>
            </a:pPr>
            <a:endParaRPr lang="es-ES"/>
          </a:p>
        </c:txPr>
        <c:crossAx val="794558560"/>
        <c:crosses val="autoZero"/>
        <c:auto val="0"/>
        <c:lblAlgn val="ctr"/>
        <c:lblOffset val="10"/>
        <c:tickLblSkip val="1"/>
        <c:tickMarkSkip val="1"/>
        <c:noMultiLvlLbl val="0"/>
      </c:catAx>
      <c:valAx>
        <c:axId val="7945585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 sz="1600"/>
                  <a:t>l/s</a:t>
                </a:r>
              </a:p>
            </c:rich>
          </c:tx>
          <c:layout>
            <c:manualLayout>
              <c:xMode val="edge"/>
              <c:yMode val="edge"/>
              <c:x val="7.789374087749007E-2"/>
              <c:y val="9.5087339152488501E-2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200" baseline="0"/>
            </a:pPr>
            <a:endParaRPr lang="es-ES"/>
          </a:p>
        </c:txPr>
        <c:crossAx val="794564048"/>
        <c:crossesAt val="42746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9014501498889405"/>
          <c:y val="9.7013658657387411E-3"/>
          <c:w val="0.34634938602216248"/>
          <c:h val="0.20737993018930734"/>
        </c:manualLayout>
      </c:layout>
      <c:overlay val="0"/>
      <c:txPr>
        <a:bodyPr/>
        <a:lstStyle/>
        <a:p>
          <a:pPr>
            <a:defRPr sz="1300" baseline="0"/>
          </a:pPr>
          <a:endParaRPr lang="es-E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1266" l="0.70000000000000062" r="0.70000000000000062" t="0.750000000000012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Control</a:t>
            </a:r>
            <a:r>
              <a:rPr lang="es-ES" baseline="0"/>
              <a:t> semanal de nitratos</a:t>
            </a:r>
            <a:endParaRPr lang="es-E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5472286552416213E-2"/>
          <c:y val="0.21033471974692589"/>
          <c:w val="0.84318288523955531"/>
          <c:h val="0.63475459766124487"/>
        </c:manualLayout>
      </c:layout>
      <c:lineChart>
        <c:grouping val="standard"/>
        <c:varyColors val="0"/>
        <c:ser>
          <c:idx val="0"/>
          <c:order val="0"/>
          <c:tx>
            <c:strRef>
              <c:f>Nitratos!$C$7</c:f>
              <c:strCache>
                <c:ptCount val="1"/>
                <c:pt idx="0">
                  <c:v>Drenaje Los Alcázares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Nitratos!$C$9:$C$485</c:f>
              <c:numCache>
                <c:formatCode>0.00</c:formatCode>
                <c:ptCount val="468"/>
                <c:pt idx="0">
                  <c:v>141</c:v>
                </c:pt>
                <c:pt idx="1">
                  <c:v>160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153</c:v>
                </c:pt>
                <c:pt idx="8">
                  <c:v>172</c:v>
                </c:pt>
                <c:pt idx="10">
                  <c:v>174</c:v>
                </c:pt>
                <c:pt idx="11">
                  <c:v>195</c:v>
                </c:pt>
                <c:pt idx="12">
                  <c:v>194</c:v>
                </c:pt>
                <c:pt idx="13">
                  <c:v>210</c:v>
                </c:pt>
                <c:pt idx="14">
                  <c:v>193</c:v>
                </c:pt>
                <c:pt idx="15">
                  <c:v>290</c:v>
                </c:pt>
                <c:pt idx="16">
                  <c:v>197</c:v>
                </c:pt>
                <c:pt idx="17">
                  <c:v>239.92500000000001</c:v>
                </c:pt>
                <c:pt idx="18">
                  <c:v>247.8</c:v>
                </c:pt>
                <c:pt idx="19">
                  <c:v>234.15</c:v>
                </c:pt>
                <c:pt idx="20">
                  <c:v>220</c:v>
                </c:pt>
                <c:pt idx="21" formatCode="0">
                  <c:v>0</c:v>
                </c:pt>
                <c:pt idx="22">
                  <c:v>268</c:v>
                </c:pt>
                <c:pt idx="23">
                  <c:v>274</c:v>
                </c:pt>
                <c:pt idx="24">
                  <c:v>262</c:v>
                </c:pt>
                <c:pt idx="25">
                  <c:v>248</c:v>
                </c:pt>
                <c:pt idx="26">
                  <c:v>252</c:v>
                </c:pt>
                <c:pt idx="27">
                  <c:v>239</c:v>
                </c:pt>
                <c:pt idx="28">
                  <c:v>258</c:v>
                </c:pt>
                <c:pt idx="29">
                  <c:v>228</c:v>
                </c:pt>
                <c:pt idx="30">
                  <c:v>248.32499999999999</c:v>
                </c:pt>
                <c:pt idx="31">
                  <c:v>302</c:v>
                </c:pt>
                <c:pt idx="32">
                  <c:v>267.75</c:v>
                </c:pt>
                <c:pt idx="33">
                  <c:v>271</c:v>
                </c:pt>
                <c:pt idx="34" formatCode="0">
                  <c:v>0</c:v>
                </c:pt>
                <c:pt idx="35">
                  <c:v>270</c:v>
                </c:pt>
                <c:pt idx="36">
                  <c:v>262</c:v>
                </c:pt>
                <c:pt idx="37" formatCode="0">
                  <c:v>0</c:v>
                </c:pt>
                <c:pt idx="38">
                  <c:v>308</c:v>
                </c:pt>
                <c:pt idx="39" formatCode="0">
                  <c:v>0</c:v>
                </c:pt>
                <c:pt idx="40" formatCode="0">
                  <c:v>0</c:v>
                </c:pt>
                <c:pt idx="41">
                  <c:v>159</c:v>
                </c:pt>
                <c:pt idx="42" formatCode="0">
                  <c:v>0</c:v>
                </c:pt>
                <c:pt idx="43">
                  <c:v>220</c:v>
                </c:pt>
                <c:pt idx="44">
                  <c:v>190</c:v>
                </c:pt>
                <c:pt idx="45">
                  <c:v>227</c:v>
                </c:pt>
                <c:pt idx="46">
                  <c:v>0</c:v>
                </c:pt>
                <c:pt idx="47">
                  <c:v>0</c:v>
                </c:pt>
                <c:pt idx="48">
                  <c:v>201</c:v>
                </c:pt>
                <c:pt idx="49">
                  <c:v>175</c:v>
                </c:pt>
                <c:pt idx="50">
                  <c:v>0</c:v>
                </c:pt>
                <c:pt idx="51">
                  <c:v>189</c:v>
                </c:pt>
                <c:pt idx="52">
                  <c:v>254</c:v>
                </c:pt>
                <c:pt idx="53">
                  <c:v>192</c:v>
                </c:pt>
                <c:pt idx="54">
                  <c:v>0</c:v>
                </c:pt>
                <c:pt idx="55">
                  <c:v>0</c:v>
                </c:pt>
                <c:pt idx="56">
                  <c:v>230</c:v>
                </c:pt>
                <c:pt idx="57">
                  <c:v>202</c:v>
                </c:pt>
                <c:pt idx="58">
                  <c:v>215</c:v>
                </c:pt>
                <c:pt idx="59">
                  <c:v>230</c:v>
                </c:pt>
                <c:pt idx="60">
                  <c:v>200</c:v>
                </c:pt>
                <c:pt idx="61">
                  <c:v>238</c:v>
                </c:pt>
                <c:pt idx="62">
                  <c:v>212</c:v>
                </c:pt>
                <c:pt idx="72">
                  <c:v>253</c:v>
                </c:pt>
                <c:pt idx="80">
                  <c:v>110</c:v>
                </c:pt>
                <c:pt idx="81">
                  <c:v>256</c:v>
                </c:pt>
                <c:pt idx="82">
                  <c:v>251</c:v>
                </c:pt>
                <c:pt idx="83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90-4922-A27D-BDFB0AF5DFAA}"/>
            </c:ext>
          </c:extLst>
        </c:ser>
        <c:ser>
          <c:idx val="1"/>
          <c:order val="1"/>
          <c:tx>
            <c:strRef>
              <c:f>Nitratos!$D$7</c:f>
              <c:strCache>
                <c:ptCount val="1"/>
                <c:pt idx="0">
                  <c:v>Desembocadura rambla Albujón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Nitratos!$D$9:$D$485</c:f>
              <c:numCache>
                <c:formatCode>0</c:formatCode>
                <c:ptCount val="468"/>
                <c:pt idx="0">
                  <c:v>0</c:v>
                </c:pt>
                <c:pt idx="1">
                  <c:v>0</c:v>
                </c:pt>
                <c:pt idx="2" formatCode="0.00">
                  <c:v>124</c:v>
                </c:pt>
                <c:pt idx="3" formatCode="0.00">
                  <c:v>141</c:v>
                </c:pt>
                <c:pt idx="4" formatCode="0.00">
                  <c:v>125</c:v>
                </c:pt>
                <c:pt idx="5" formatCode="0.00">
                  <c:v>176</c:v>
                </c:pt>
                <c:pt idx="6" formatCode="0.00">
                  <c:v>210</c:v>
                </c:pt>
                <c:pt idx="7" formatCode="0.00">
                  <c:v>84</c:v>
                </c:pt>
                <c:pt idx="8" formatCode="0.00">
                  <c:v>166</c:v>
                </c:pt>
                <c:pt idx="9" formatCode="0.00">
                  <c:v>189</c:v>
                </c:pt>
                <c:pt idx="10" formatCode="0.00">
                  <c:v>185</c:v>
                </c:pt>
                <c:pt idx="11" formatCode="0.00">
                  <c:v>185</c:v>
                </c:pt>
                <c:pt idx="12" formatCode="0.00">
                  <c:v>178</c:v>
                </c:pt>
                <c:pt idx="13" formatCode="0.00">
                  <c:v>193</c:v>
                </c:pt>
                <c:pt idx="14" formatCode="0.00">
                  <c:v>150</c:v>
                </c:pt>
                <c:pt idx="15" formatCode="0.00">
                  <c:v>205</c:v>
                </c:pt>
                <c:pt idx="16" formatCode="0.00">
                  <c:v>208</c:v>
                </c:pt>
                <c:pt idx="17" formatCode="0.00">
                  <c:v>201.6</c:v>
                </c:pt>
                <c:pt idx="18" formatCode="0.00">
                  <c:v>210</c:v>
                </c:pt>
                <c:pt idx="19" formatCode="0.00">
                  <c:v>197.4</c:v>
                </c:pt>
                <c:pt idx="20" formatCode="0.00">
                  <c:v>158</c:v>
                </c:pt>
                <c:pt idx="21" formatCode="0.00">
                  <c:v>84</c:v>
                </c:pt>
                <c:pt idx="22" formatCode="0.00">
                  <c:v>210</c:v>
                </c:pt>
                <c:pt idx="23" formatCode="0.00">
                  <c:v>204</c:v>
                </c:pt>
                <c:pt idx="24" formatCode="0.00">
                  <c:v>176</c:v>
                </c:pt>
                <c:pt idx="25" formatCode="0.00">
                  <c:v>164</c:v>
                </c:pt>
                <c:pt idx="26" formatCode="0.00">
                  <c:v>204</c:v>
                </c:pt>
                <c:pt idx="27" formatCode="0.00">
                  <c:v>185</c:v>
                </c:pt>
                <c:pt idx="28" formatCode="0.00">
                  <c:v>195</c:v>
                </c:pt>
                <c:pt idx="29" formatCode="0.00">
                  <c:v>187</c:v>
                </c:pt>
                <c:pt idx="30" formatCode="0.00">
                  <c:v>198</c:v>
                </c:pt>
                <c:pt idx="31" formatCode="0.00">
                  <c:v>189</c:v>
                </c:pt>
                <c:pt idx="32" formatCode="0.00">
                  <c:v>187</c:v>
                </c:pt>
                <c:pt idx="33" formatCode="0.00">
                  <c:v>162</c:v>
                </c:pt>
                <c:pt idx="34" formatCode="0.00">
                  <c:v>180</c:v>
                </c:pt>
                <c:pt idx="35" formatCode="0.00">
                  <c:v>172</c:v>
                </c:pt>
                <c:pt idx="36" formatCode="0.00">
                  <c:v>189</c:v>
                </c:pt>
                <c:pt idx="37" formatCode="0.00">
                  <c:v>160</c:v>
                </c:pt>
                <c:pt idx="38" formatCode="0.00">
                  <c:v>176</c:v>
                </c:pt>
                <c:pt idx="39" formatCode="0.00">
                  <c:v>162</c:v>
                </c:pt>
                <c:pt idx="40" formatCode="0.00">
                  <c:v>158</c:v>
                </c:pt>
                <c:pt idx="41" formatCode="0.00">
                  <c:v>101</c:v>
                </c:pt>
                <c:pt idx="42" formatCode="0.00">
                  <c:v>161</c:v>
                </c:pt>
                <c:pt idx="43" formatCode="0.00">
                  <c:v>132</c:v>
                </c:pt>
                <c:pt idx="44" formatCode="0.00">
                  <c:v>172</c:v>
                </c:pt>
                <c:pt idx="45" formatCode="0.00">
                  <c:v>174</c:v>
                </c:pt>
                <c:pt idx="46" formatCode="0.00">
                  <c:v>198</c:v>
                </c:pt>
                <c:pt idx="47" formatCode="0.00">
                  <c:v>172</c:v>
                </c:pt>
                <c:pt idx="48" formatCode="0.00">
                  <c:v>174</c:v>
                </c:pt>
                <c:pt idx="49" formatCode="0.00">
                  <c:v>141</c:v>
                </c:pt>
                <c:pt idx="50" formatCode="0.00">
                  <c:v>185</c:v>
                </c:pt>
                <c:pt idx="51" formatCode="0.00">
                  <c:v>155</c:v>
                </c:pt>
                <c:pt idx="52" formatCode="0.00">
                  <c:v>167</c:v>
                </c:pt>
                <c:pt idx="53" formatCode="0.00">
                  <c:v>155</c:v>
                </c:pt>
                <c:pt idx="54" formatCode="0.00">
                  <c:v>167</c:v>
                </c:pt>
                <c:pt idx="55" formatCode="0.00">
                  <c:v>184</c:v>
                </c:pt>
                <c:pt idx="56" formatCode="0.00">
                  <c:v>196</c:v>
                </c:pt>
                <c:pt idx="57" formatCode="0.00">
                  <c:v>162</c:v>
                </c:pt>
                <c:pt idx="58" formatCode="0.00">
                  <c:v>197</c:v>
                </c:pt>
                <c:pt idx="59" formatCode="0.00">
                  <c:v>242</c:v>
                </c:pt>
                <c:pt idx="60" formatCode="0.00">
                  <c:v>173</c:v>
                </c:pt>
                <c:pt idx="61" formatCode="0.00">
                  <c:v>191</c:v>
                </c:pt>
                <c:pt idx="62" formatCode="0.00">
                  <c:v>147</c:v>
                </c:pt>
                <c:pt idx="63" formatCode="0.00">
                  <c:v>185</c:v>
                </c:pt>
                <c:pt idx="64" formatCode="0.00">
                  <c:v>193</c:v>
                </c:pt>
                <c:pt idx="65" formatCode="0.00">
                  <c:v>197</c:v>
                </c:pt>
                <c:pt idx="66" formatCode="0.00">
                  <c:v>0</c:v>
                </c:pt>
                <c:pt idx="67" formatCode="0.00">
                  <c:v>0</c:v>
                </c:pt>
                <c:pt idx="68" formatCode="0.00">
                  <c:v>0</c:v>
                </c:pt>
                <c:pt idx="69" formatCode="0.00">
                  <c:v>0</c:v>
                </c:pt>
                <c:pt idx="70" formatCode="0.00">
                  <c:v>218</c:v>
                </c:pt>
                <c:pt idx="71" formatCode="0.00">
                  <c:v>217</c:v>
                </c:pt>
                <c:pt idx="72" formatCode="0.00">
                  <c:v>226</c:v>
                </c:pt>
                <c:pt idx="73" formatCode="0.00">
                  <c:v>220</c:v>
                </c:pt>
                <c:pt idx="74" formatCode="0.00">
                  <c:v>0</c:v>
                </c:pt>
                <c:pt idx="75" formatCode="0.00">
                  <c:v>204</c:v>
                </c:pt>
                <c:pt idx="76" formatCode="0.00">
                  <c:v>177</c:v>
                </c:pt>
                <c:pt idx="77" formatCode="0.00">
                  <c:v>203</c:v>
                </c:pt>
                <c:pt idx="78" formatCode="0.00">
                  <c:v>189</c:v>
                </c:pt>
                <c:pt idx="79" formatCode="0.00">
                  <c:v>191</c:v>
                </c:pt>
                <c:pt idx="80" formatCode="0.00">
                  <c:v>56</c:v>
                </c:pt>
                <c:pt idx="81" formatCode="0.00">
                  <c:v>197</c:v>
                </c:pt>
                <c:pt idx="82" formatCode="0.00">
                  <c:v>200</c:v>
                </c:pt>
                <c:pt idx="83" formatCode="0.00">
                  <c:v>210</c:v>
                </c:pt>
                <c:pt idx="84" formatCode="0.00">
                  <c:v>194</c:v>
                </c:pt>
                <c:pt idx="85" formatCode="0.00">
                  <c:v>185</c:v>
                </c:pt>
                <c:pt idx="86" formatCode="0.00">
                  <c:v>190</c:v>
                </c:pt>
                <c:pt idx="87" formatCode="0.00">
                  <c:v>146</c:v>
                </c:pt>
                <c:pt idx="88" formatCode="0.00">
                  <c:v>0</c:v>
                </c:pt>
                <c:pt idx="89" formatCode="0.00">
                  <c:v>147</c:v>
                </c:pt>
                <c:pt idx="90" formatCode="0.00">
                  <c:v>175</c:v>
                </c:pt>
                <c:pt idx="91" formatCode="0.00">
                  <c:v>157</c:v>
                </c:pt>
                <c:pt idx="92" formatCode="0.00">
                  <c:v>237</c:v>
                </c:pt>
                <c:pt idx="93" formatCode="0.00">
                  <c:v>205</c:v>
                </c:pt>
                <c:pt idx="94" formatCode="0.00">
                  <c:v>231</c:v>
                </c:pt>
                <c:pt idx="95" formatCode="0.00">
                  <c:v>208</c:v>
                </c:pt>
                <c:pt idx="96" formatCode="0.00">
                  <c:v>163</c:v>
                </c:pt>
                <c:pt idx="97" formatCode="0.00">
                  <c:v>138</c:v>
                </c:pt>
                <c:pt idx="98" formatCode="0.00">
                  <c:v>136</c:v>
                </c:pt>
                <c:pt idx="99" formatCode="0.00">
                  <c:v>135</c:v>
                </c:pt>
                <c:pt idx="100" formatCode="0.00">
                  <c:v>119</c:v>
                </c:pt>
                <c:pt idx="101" formatCode="0.00">
                  <c:v>171</c:v>
                </c:pt>
                <c:pt idx="102" formatCode="0.00">
                  <c:v>152.88</c:v>
                </c:pt>
                <c:pt idx="103" formatCode="0.00">
                  <c:v>172.2</c:v>
                </c:pt>
                <c:pt idx="104" formatCode="0.00">
                  <c:v>95.55</c:v>
                </c:pt>
                <c:pt idx="105" formatCode="0.00">
                  <c:v>102.9</c:v>
                </c:pt>
                <c:pt idx="106" formatCode="0.00">
                  <c:v>115</c:v>
                </c:pt>
                <c:pt idx="107" formatCode="0.00">
                  <c:v>105</c:v>
                </c:pt>
                <c:pt idx="108" formatCode="0.00">
                  <c:v>138.38999999999999</c:v>
                </c:pt>
                <c:pt idx="109" formatCode="0.00">
                  <c:v>161.28</c:v>
                </c:pt>
                <c:pt idx="110" formatCode="0.00">
                  <c:v>153.30000000000001</c:v>
                </c:pt>
                <c:pt idx="111" formatCode="0.00">
                  <c:v>145.74</c:v>
                </c:pt>
                <c:pt idx="112" formatCode="0.00">
                  <c:v>160</c:v>
                </c:pt>
                <c:pt idx="113" formatCode="0.00">
                  <c:v>162.54</c:v>
                </c:pt>
                <c:pt idx="114" formatCode="0.00">
                  <c:v>156</c:v>
                </c:pt>
                <c:pt idx="115" formatCode="0.00">
                  <c:v>153.72</c:v>
                </c:pt>
                <c:pt idx="116" formatCode="0.00">
                  <c:v>133.13999999999999</c:v>
                </c:pt>
                <c:pt idx="117" formatCode="0.00">
                  <c:v>142.38</c:v>
                </c:pt>
                <c:pt idx="118" formatCode="0.00">
                  <c:v>137.97</c:v>
                </c:pt>
                <c:pt idx="119" formatCode="0.00">
                  <c:v>135.08000000000001</c:v>
                </c:pt>
                <c:pt idx="120" formatCode="0.00">
                  <c:v>141.12</c:v>
                </c:pt>
                <c:pt idx="121" formatCode="0.00">
                  <c:v>137</c:v>
                </c:pt>
                <c:pt idx="122" formatCode="0.00">
                  <c:v>151</c:v>
                </c:pt>
                <c:pt idx="123" formatCode="0.00">
                  <c:v>164.64</c:v>
                </c:pt>
                <c:pt idx="124" formatCode="0.00">
                  <c:v>159.38999999999999</c:v>
                </c:pt>
                <c:pt idx="125" formatCode="0.00">
                  <c:v>154.35</c:v>
                </c:pt>
                <c:pt idx="126" formatCode="0.00">
                  <c:v>163.16999999999999</c:v>
                </c:pt>
                <c:pt idx="127" formatCode="0.00">
                  <c:v>170.28</c:v>
                </c:pt>
                <c:pt idx="128" formatCode="0.00">
                  <c:v>163.46</c:v>
                </c:pt>
                <c:pt idx="129" formatCode="0.00">
                  <c:v>153.41999999999999</c:v>
                </c:pt>
                <c:pt idx="130" formatCode="0.00">
                  <c:v>146.79</c:v>
                </c:pt>
                <c:pt idx="131" formatCode="0.00">
                  <c:v>182.07</c:v>
                </c:pt>
                <c:pt idx="132" formatCode="0.00">
                  <c:v>169.05</c:v>
                </c:pt>
                <c:pt idx="133" formatCode="0.00">
                  <c:v>115.44</c:v>
                </c:pt>
                <c:pt idx="134" formatCode="0.00">
                  <c:v>155.1</c:v>
                </c:pt>
                <c:pt idx="135" formatCode="0.00">
                  <c:v>174.3</c:v>
                </c:pt>
                <c:pt idx="136" formatCode="0.00">
                  <c:v>172.2</c:v>
                </c:pt>
                <c:pt idx="137" formatCode="0.00">
                  <c:v>184.8</c:v>
                </c:pt>
                <c:pt idx="138" formatCode="0.00">
                  <c:v>108</c:v>
                </c:pt>
                <c:pt idx="139" formatCode="0.00">
                  <c:v>168</c:v>
                </c:pt>
                <c:pt idx="140" formatCode="0.00">
                  <c:v>170.1</c:v>
                </c:pt>
                <c:pt idx="141" formatCode="0.00">
                  <c:v>176.19</c:v>
                </c:pt>
                <c:pt idx="142" formatCode="0.00">
                  <c:v>178.32</c:v>
                </c:pt>
                <c:pt idx="143" formatCode="0.00">
                  <c:v>194.25</c:v>
                </c:pt>
                <c:pt idx="144" formatCode="0.00">
                  <c:v>184.38</c:v>
                </c:pt>
                <c:pt idx="145" formatCode="0.00">
                  <c:v>168</c:v>
                </c:pt>
                <c:pt idx="146" formatCode="0.00">
                  <c:v>162.75</c:v>
                </c:pt>
                <c:pt idx="147" formatCode="0.00">
                  <c:v>169.26</c:v>
                </c:pt>
                <c:pt idx="148" formatCode="0.00">
                  <c:v>194.46</c:v>
                </c:pt>
                <c:pt idx="149" formatCode="0.00">
                  <c:v>171.15</c:v>
                </c:pt>
                <c:pt idx="150" formatCode="0.00">
                  <c:v>166.11</c:v>
                </c:pt>
                <c:pt idx="151" formatCode="0.00">
                  <c:v>175.35</c:v>
                </c:pt>
                <c:pt idx="152" formatCode="0.00">
                  <c:v>158.97</c:v>
                </c:pt>
                <c:pt idx="153" formatCode="0.00">
                  <c:v>176</c:v>
                </c:pt>
                <c:pt idx="154" formatCode="0.00">
                  <c:v>190.52</c:v>
                </c:pt>
                <c:pt idx="155" formatCode="0.00">
                  <c:v>189</c:v>
                </c:pt>
                <c:pt idx="156" formatCode="0.00">
                  <c:v>169.89</c:v>
                </c:pt>
                <c:pt idx="157" formatCode="0.00">
                  <c:v>176.82</c:v>
                </c:pt>
                <c:pt idx="158" formatCode="0.00">
                  <c:v>173.25</c:v>
                </c:pt>
                <c:pt idx="159" formatCode="0.00">
                  <c:v>49.4</c:v>
                </c:pt>
                <c:pt idx="160" formatCode="0.00">
                  <c:v>120.96</c:v>
                </c:pt>
                <c:pt idx="161" formatCode="0.00">
                  <c:v>129.13999999999999</c:v>
                </c:pt>
                <c:pt idx="162" formatCode="0.00">
                  <c:v>125.79</c:v>
                </c:pt>
                <c:pt idx="163" formatCode="0.00">
                  <c:v>79.44</c:v>
                </c:pt>
                <c:pt idx="164" formatCode="0.00">
                  <c:v>135.24</c:v>
                </c:pt>
                <c:pt idx="165" formatCode="0.00">
                  <c:v>63.14</c:v>
                </c:pt>
                <c:pt idx="166" formatCode="0.00">
                  <c:v>101.64</c:v>
                </c:pt>
                <c:pt idx="167" formatCode="0.00">
                  <c:v>137.13</c:v>
                </c:pt>
                <c:pt idx="168" formatCode="0.00">
                  <c:v>138.81</c:v>
                </c:pt>
                <c:pt idx="169" formatCode="0.00">
                  <c:v>140.80000000000001</c:v>
                </c:pt>
                <c:pt idx="170" formatCode="0.00">
                  <c:v>137.94</c:v>
                </c:pt>
                <c:pt idx="171" formatCode="0.00">
                  <c:v>142.56</c:v>
                </c:pt>
                <c:pt idx="172" formatCode="0.00">
                  <c:v>147.84</c:v>
                </c:pt>
                <c:pt idx="173" formatCode="0.00">
                  <c:v>151.80000000000001</c:v>
                </c:pt>
                <c:pt idx="174" formatCode="0.00">
                  <c:v>133.22</c:v>
                </c:pt>
                <c:pt idx="175" formatCode="0.00">
                  <c:v>136.18</c:v>
                </c:pt>
                <c:pt idx="176" formatCode="0.00">
                  <c:v>139.91999999999999</c:v>
                </c:pt>
                <c:pt idx="177" formatCode="0.00">
                  <c:v>133.1</c:v>
                </c:pt>
                <c:pt idx="178" formatCode="0.00">
                  <c:v>137.54</c:v>
                </c:pt>
                <c:pt idx="179" formatCode="0.00">
                  <c:v>145.41999999999999</c:v>
                </c:pt>
                <c:pt idx="180" formatCode="0.00">
                  <c:v>143</c:v>
                </c:pt>
                <c:pt idx="181" formatCode="0.00">
                  <c:v>128.04</c:v>
                </c:pt>
                <c:pt idx="182" formatCode="0.00">
                  <c:v>186.78</c:v>
                </c:pt>
                <c:pt idx="183" formatCode="0.00">
                  <c:v>137.28</c:v>
                </c:pt>
                <c:pt idx="184" formatCode="0.00">
                  <c:v>136.4</c:v>
                </c:pt>
                <c:pt idx="185" formatCode="0.00">
                  <c:v>144.32</c:v>
                </c:pt>
                <c:pt idx="186" formatCode="0.00">
                  <c:v>121.22</c:v>
                </c:pt>
                <c:pt idx="187" formatCode="0.00">
                  <c:v>134.19999999999999</c:v>
                </c:pt>
                <c:pt idx="188" formatCode="0.00">
                  <c:v>135.96</c:v>
                </c:pt>
                <c:pt idx="189" formatCode="0.00">
                  <c:v>133.1</c:v>
                </c:pt>
                <c:pt idx="190" formatCode="0.00">
                  <c:v>127.82</c:v>
                </c:pt>
                <c:pt idx="191" formatCode="0.00">
                  <c:v>134.41999999999999</c:v>
                </c:pt>
                <c:pt idx="192" formatCode="0.00">
                  <c:v>141.24</c:v>
                </c:pt>
                <c:pt idx="193" formatCode="0.00">
                  <c:v>134.63999999999999</c:v>
                </c:pt>
                <c:pt idx="194" formatCode="0.00">
                  <c:v>112.2</c:v>
                </c:pt>
                <c:pt idx="195" formatCode="0.00">
                  <c:v>131.56</c:v>
                </c:pt>
                <c:pt idx="196" formatCode="0.00">
                  <c:v>102.52</c:v>
                </c:pt>
                <c:pt idx="197" formatCode="0.00">
                  <c:v>113.82</c:v>
                </c:pt>
                <c:pt idx="198" formatCode="0.00">
                  <c:v>104.28</c:v>
                </c:pt>
                <c:pt idx="199" formatCode="0.00">
                  <c:v>97.68</c:v>
                </c:pt>
                <c:pt idx="200" formatCode="0.00">
                  <c:v>87.56</c:v>
                </c:pt>
                <c:pt idx="201" formatCode="0.00">
                  <c:v>72.599999999999994</c:v>
                </c:pt>
                <c:pt idx="202" formatCode="0.00">
                  <c:v>91.31</c:v>
                </c:pt>
                <c:pt idx="203" formatCode="0.00">
                  <c:v>92.18</c:v>
                </c:pt>
                <c:pt idx="204" formatCode="0.00">
                  <c:v>83.16</c:v>
                </c:pt>
                <c:pt idx="205" formatCode="0.00">
                  <c:v>82.74</c:v>
                </c:pt>
                <c:pt idx="206" formatCode="0.00">
                  <c:v>82.95</c:v>
                </c:pt>
                <c:pt idx="207" formatCode="0.00">
                  <c:v>60.27</c:v>
                </c:pt>
                <c:pt idx="208" formatCode="0.00">
                  <c:v>54.6</c:v>
                </c:pt>
                <c:pt idx="209" formatCode="0.00">
                  <c:v>66.66</c:v>
                </c:pt>
                <c:pt idx="210" formatCode="0.00">
                  <c:v>59.64</c:v>
                </c:pt>
                <c:pt idx="211" formatCode="0.00">
                  <c:v>68.2</c:v>
                </c:pt>
                <c:pt idx="212" formatCode="0.00">
                  <c:v>73.040000000000006</c:v>
                </c:pt>
                <c:pt idx="213" formatCode="0.00">
                  <c:v>120.12</c:v>
                </c:pt>
                <c:pt idx="214" formatCode="0.00">
                  <c:v>132.88</c:v>
                </c:pt>
                <c:pt idx="215" formatCode="0.00">
                  <c:v>148.80000000000001</c:v>
                </c:pt>
                <c:pt idx="216" formatCode="0.00">
                  <c:v>165.14</c:v>
                </c:pt>
                <c:pt idx="217" formatCode="0.00">
                  <c:v>123.42</c:v>
                </c:pt>
                <c:pt idx="218" formatCode="0.00">
                  <c:v>113.3</c:v>
                </c:pt>
                <c:pt idx="219" formatCode="0.00">
                  <c:v>110.88</c:v>
                </c:pt>
                <c:pt idx="220" formatCode="0.00">
                  <c:v>121.67</c:v>
                </c:pt>
                <c:pt idx="221" formatCode="0.00">
                  <c:v>133.18</c:v>
                </c:pt>
                <c:pt idx="222" formatCode="0.00">
                  <c:v>160.80000000000001</c:v>
                </c:pt>
                <c:pt idx="223" formatCode="0.00">
                  <c:v>142.12</c:v>
                </c:pt>
                <c:pt idx="224" formatCode="0.00">
                  <c:v>120.96</c:v>
                </c:pt>
                <c:pt idx="225" formatCode="0.00">
                  <c:v>115.28</c:v>
                </c:pt>
                <c:pt idx="226" formatCode="0.00">
                  <c:v>122.36</c:v>
                </c:pt>
                <c:pt idx="227" formatCode="0.00">
                  <c:v>138.47999999999999</c:v>
                </c:pt>
                <c:pt idx="228" formatCode="0.00">
                  <c:v>115.72</c:v>
                </c:pt>
                <c:pt idx="229" formatCode="0.00">
                  <c:v>136.80000000000001</c:v>
                </c:pt>
                <c:pt idx="230" formatCode="0.00">
                  <c:v>117.7</c:v>
                </c:pt>
                <c:pt idx="231" formatCode="0.00">
                  <c:v>129.47999999999999</c:v>
                </c:pt>
                <c:pt idx="232" formatCode="0.00">
                  <c:v>97.52</c:v>
                </c:pt>
                <c:pt idx="233" formatCode="0.00">
                  <c:v>119.68</c:v>
                </c:pt>
                <c:pt idx="234" formatCode="0.00">
                  <c:v>133.91999999999999</c:v>
                </c:pt>
                <c:pt idx="235" formatCode="0.00">
                  <c:v>117.26</c:v>
                </c:pt>
                <c:pt idx="236" formatCode="0.00">
                  <c:v>138.6</c:v>
                </c:pt>
                <c:pt idx="237" formatCode="0.00">
                  <c:v>148.06</c:v>
                </c:pt>
                <c:pt idx="238" formatCode="0.00">
                  <c:v>134.88</c:v>
                </c:pt>
                <c:pt idx="239" formatCode="0.00">
                  <c:v>86.25</c:v>
                </c:pt>
                <c:pt idx="240" formatCode="0.00">
                  <c:v>113.52</c:v>
                </c:pt>
                <c:pt idx="241" formatCode="0.00">
                  <c:v>119.83</c:v>
                </c:pt>
                <c:pt idx="242" formatCode="0.00">
                  <c:v>123.28</c:v>
                </c:pt>
                <c:pt idx="243" formatCode="0.00">
                  <c:v>121.9</c:v>
                </c:pt>
                <c:pt idx="244" formatCode="0.00">
                  <c:v>130.9</c:v>
                </c:pt>
                <c:pt idx="245" formatCode="0.00">
                  <c:v>129.84</c:v>
                </c:pt>
                <c:pt idx="246" formatCode="0.00">
                  <c:v>125.76</c:v>
                </c:pt>
                <c:pt idx="247" formatCode="0.00">
                  <c:v>123.6</c:v>
                </c:pt>
                <c:pt idx="248" formatCode="0.00">
                  <c:v>122.32</c:v>
                </c:pt>
                <c:pt idx="249" formatCode="0.00">
                  <c:v>121</c:v>
                </c:pt>
                <c:pt idx="250" formatCode="0.00">
                  <c:v>129.80000000000001</c:v>
                </c:pt>
                <c:pt idx="251" formatCode="0.00">
                  <c:v>120.54</c:v>
                </c:pt>
                <c:pt idx="252" formatCode="0.00">
                  <c:v>129.36000000000001</c:v>
                </c:pt>
                <c:pt idx="253" formatCode="0.00">
                  <c:v>120.48</c:v>
                </c:pt>
                <c:pt idx="254" formatCode="0.00">
                  <c:v>109.78</c:v>
                </c:pt>
                <c:pt idx="255" formatCode="0.00">
                  <c:v>110.22</c:v>
                </c:pt>
                <c:pt idx="256" formatCode="0.00">
                  <c:v>126.72</c:v>
                </c:pt>
                <c:pt idx="257" formatCode="0.00">
                  <c:v>101.2</c:v>
                </c:pt>
                <c:pt idx="258" formatCode="0.00">
                  <c:v>106.48</c:v>
                </c:pt>
                <c:pt idx="259" formatCode="0.00">
                  <c:v>122.1</c:v>
                </c:pt>
                <c:pt idx="260" formatCode="0.00">
                  <c:v>104.94</c:v>
                </c:pt>
                <c:pt idx="261" formatCode="0.00">
                  <c:v>109.71</c:v>
                </c:pt>
                <c:pt idx="262" formatCode="0.00">
                  <c:v>115.94</c:v>
                </c:pt>
                <c:pt idx="263" formatCode="0.00">
                  <c:v>136.18</c:v>
                </c:pt>
                <c:pt idx="264" formatCode="0.00">
                  <c:v>129.13999999999999</c:v>
                </c:pt>
                <c:pt idx="265" formatCode="0.00">
                  <c:v>122.54</c:v>
                </c:pt>
                <c:pt idx="266" formatCode="0.00">
                  <c:v>139.04</c:v>
                </c:pt>
                <c:pt idx="267" formatCode="0.00">
                  <c:v>133.77000000000001</c:v>
                </c:pt>
                <c:pt idx="268" formatCode="0.00">
                  <c:v>136.91999999999999</c:v>
                </c:pt>
                <c:pt idx="269" formatCode="0.00">
                  <c:v>131.88</c:v>
                </c:pt>
                <c:pt idx="270" formatCode="0.00">
                  <c:v>116.97</c:v>
                </c:pt>
                <c:pt idx="271" formatCode="0.00">
                  <c:v>128.31</c:v>
                </c:pt>
                <c:pt idx="272" formatCode="0.00">
                  <c:v>126.84</c:v>
                </c:pt>
                <c:pt idx="273" formatCode="0.00">
                  <c:v>28.3</c:v>
                </c:pt>
                <c:pt idx="274" formatCode="0.00">
                  <c:v>156</c:v>
                </c:pt>
                <c:pt idx="275" formatCode="0.00">
                  <c:v>168.48</c:v>
                </c:pt>
                <c:pt idx="276" formatCode="0.00">
                  <c:v>172.7</c:v>
                </c:pt>
                <c:pt idx="277" formatCode="0.00">
                  <c:v>145.19999999999999</c:v>
                </c:pt>
                <c:pt idx="278" formatCode="0.00">
                  <c:v>195.12</c:v>
                </c:pt>
                <c:pt idx="279" formatCode="0.00">
                  <c:v>189.36</c:v>
                </c:pt>
                <c:pt idx="280" formatCode="0.00">
                  <c:v>228.96</c:v>
                </c:pt>
                <c:pt idx="281" formatCode="0.00">
                  <c:v>169.92</c:v>
                </c:pt>
                <c:pt idx="282" formatCode="0.00">
                  <c:v>156.63</c:v>
                </c:pt>
                <c:pt idx="283" formatCode="0.00">
                  <c:v>180.6</c:v>
                </c:pt>
                <c:pt idx="284" formatCode="0.00">
                  <c:v>164.22</c:v>
                </c:pt>
                <c:pt idx="285" formatCode="0.00">
                  <c:v>182.28</c:v>
                </c:pt>
                <c:pt idx="286" formatCode="0.00">
                  <c:v>167.64</c:v>
                </c:pt>
                <c:pt idx="287" formatCode="0.00">
                  <c:v>134.19999999999999</c:v>
                </c:pt>
                <c:pt idx="288" formatCode="0.00">
                  <c:v>142.78</c:v>
                </c:pt>
                <c:pt idx="289" formatCode="0.00">
                  <c:v>133.32</c:v>
                </c:pt>
                <c:pt idx="290" formatCode="0.00">
                  <c:v>126.5</c:v>
                </c:pt>
                <c:pt idx="291" formatCode="0.00">
                  <c:v>129.80000000000001</c:v>
                </c:pt>
                <c:pt idx="292" formatCode="0.00">
                  <c:v>145.74</c:v>
                </c:pt>
                <c:pt idx="293" formatCode="0.00">
                  <c:v>135.52000000000001</c:v>
                </c:pt>
                <c:pt idx="294" formatCode="0.00">
                  <c:v>167.58</c:v>
                </c:pt>
                <c:pt idx="295" formatCode="0.00">
                  <c:v>189.2</c:v>
                </c:pt>
                <c:pt idx="296" formatCode="0.00">
                  <c:v>158.34</c:v>
                </c:pt>
                <c:pt idx="297" formatCode="0.00">
                  <c:v>126.96</c:v>
                </c:pt>
                <c:pt idx="298" formatCode="0.00">
                  <c:v>143.63999999999999</c:v>
                </c:pt>
                <c:pt idx="299" formatCode="0.00">
                  <c:v>157.74</c:v>
                </c:pt>
                <c:pt idx="300" formatCode="0.00">
                  <c:v>150.78</c:v>
                </c:pt>
                <c:pt idx="301" formatCode="0.00">
                  <c:v>157.5</c:v>
                </c:pt>
                <c:pt idx="302" formatCode="0.00">
                  <c:v>196.56</c:v>
                </c:pt>
                <c:pt idx="303" formatCode="0.00">
                  <c:v>168.52</c:v>
                </c:pt>
                <c:pt idx="304" formatCode="0.00">
                  <c:v>138.6</c:v>
                </c:pt>
                <c:pt idx="305" formatCode="0.00">
                  <c:v>150.15</c:v>
                </c:pt>
                <c:pt idx="306" formatCode="0.00">
                  <c:v>207.9</c:v>
                </c:pt>
                <c:pt idx="307" formatCode="0.00">
                  <c:v>158.55000000000001</c:v>
                </c:pt>
                <c:pt idx="308" formatCode="0.00">
                  <c:v>190.68</c:v>
                </c:pt>
                <c:pt idx="309" formatCode="0.00">
                  <c:v>160.02000000000001</c:v>
                </c:pt>
                <c:pt idx="310" formatCode="0.00">
                  <c:v>142.80000000000001</c:v>
                </c:pt>
                <c:pt idx="311" formatCode="0.00">
                  <c:v>201.6</c:v>
                </c:pt>
                <c:pt idx="312" formatCode="0.00">
                  <c:v>192.36</c:v>
                </c:pt>
                <c:pt idx="313" formatCode="0.00">
                  <c:v>138.81</c:v>
                </c:pt>
                <c:pt idx="314" formatCode="0.00">
                  <c:v>142.38</c:v>
                </c:pt>
                <c:pt idx="315" formatCode="0.00">
                  <c:v>144.47999999999999</c:v>
                </c:pt>
                <c:pt idx="316" formatCode="0.00">
                  <c:v>156.24</c:v>
                </c:pt>
                <c:pt idx="317" formatCode="0.00">
                  <c:v>131.88</c:v>
                </c:pt>
                <c:pt idx="318" formatCode="0.00">
                  <c:v>124.53</c:v>
                </c:pt>
                <c:pt idx="319" formatCode="0.00">
                  <c:v>127.05</c:v>
                </c:pt>
                <c:pt idx="320" formatCode="0.00">
                  <c:v>170.73</c:v>
                </c:pt>
                <c:pt idx="321" formatCode="0.00">
                  <c:v>141.54</c:v>
                </c:pt>
                <c:pt idx="322" formatCode="0.00">
                  <c:v>138.18</c:v>
                </c:pt>
                <c:pt idx="323" formatCode="0.00">
                  <c:v>138.18</c:v>
                </c:pt>
                <c:pt idx="324" formatCode="0.00">
                  <c:v>132.09</c:v>
                </c:pt>
                <c:pt idx="325" formatCode="0.00">
                  <c:v>136.29</c:v>
                </c:pt>
                <c:pt idx="326" formatCode="0.00">
                  <c:v>176.19</c:v>
                </c:pt>
                <c:pt idx="327" formatCode="0.00">
                  <c:v>153.30000000000001</c:v>
                </c:pt>
                <c:pt idx="328" formatCode="0.00">
                  <c:v>137.97</c:v>
                </c:pt>
                <c:pt idx="329" formatCode="0.00">
                  <c:v>129.36000000000001</c:v>
                </c:pt>
                <c:pt idx="330" formatCode="0.00">
                  <c:v>138.81</c:v>
                </c:pt>
                <c:pt idx="331" formatCode="0.00">
                  <c:v>144.27000000000001</c:v>
                </c:pt>
                <c:pt idx="332" formatCode="0.00">
                  <c:v>179.76</c:v>
                </c:pt>
                <c:pt idx="333" formatCode="0.00">
                  <c:v>133.56</c:v>
                </c:pt>
                <c:pt idx="334" formatCode="0.00">
                  <c:v>154.56</c:v>
                </c:pt>
                <c:pt idx="335" formatCode="0.00">
                  <c:v>136.5</c:v>
                </c:pt>
                <c:pt idx="336" formatCode="0.00">
                  <c:v>121.8</c:v>
                </c:pt>
                <c:pt idx="337" formatCode="0.00">
                  <c:v>129.36000000000001</c:v>
                </c:pt>
                <c:pt idx="338" formatCode="0.00">
                  <c:v>147.63</c:v>
                </c:pt>
                <c:pt idx="339" formatCode="0.00">
                  <c:v>173.88</c:v>
                </c:pt>
                <c:pt idx="340" formatCode="0.00">
                  <c:v>174.09</c:v>
                </c:pt>
                <c:pt idx="341" formatCode="0.00">
                  <c:v>178.5</c:v>
                </c:pt>
                <c:pt idx="342" formatCode="0.00">
                  <c:v>144.88</c:v>
                </c:pt>
                <c:pt idx="343" formatCode="0.00">
                  <c:v>169.47</c:v>
                </c:pt>
                <c:pt idx="344" formatCode="0.00">
                  <c:v>178.5</c:v>
                </c:pt>
                <c:pt idx="345" formatCode="0.00">
                  <c:v>134.4</c:v>
                </c:pt>
                <c:pt idx="346" formatCode="0.00">
                  <c:v>192.78</c:v>
                </c:pt>
                <c:pt idx="347" formatCode="0.00">
                  <c:v>170.31</c:v>
                </c:pt>
                <c:pt idx="348" formatCode="0.00">
                  <c:v>168.84</c:v>
                </c:pt>
                <c:pt idx="349" formatCode="0.00">
                  <c:v>200.42</c:v>
                </c:pt>
                <c:pt idx="350" formatCode="0.00">
                  <c:v>147.21</c:v>
                </c:pt>
                <c:pt idx="351" formatCode="0.00">
                  <c:v>123.06</c:v>
                </c:pt>
                <c:pt idx="352" formatCode="0.00">
                  <c:v>117.26</c:v>
                </c:pt>
                <c:pt idx="353" formatCode="0.00">
                  <c:v>128.04</c:v>
                </c:pt>
                <c:pt idx="354" formatCode="0.00">
                  <c:v>128.91999999999999</c:v>
                </c:pt>
                <c:pt idx="355" formatCode="0.00">
                  <c:v>79.819999999999993</c:v>
                </c:pt>
                <c:pt idx="356" formatCode="0.00">
                  <c:v>141.6</c:v>
                </c:pt>
                <c:pt idx="357" formatCode="0.00">
                  <c:v>137.94</c:v>
                </c:pt>
                <c:pt idx="358" formatCode="0.00">
                  <c:v>23.01</c:v>
                </c:pt>
                <c:pt idx="359" formatCode="0.00">
                  <c:v>122.2</c:v>
                </c:pt>
                <c:pt idx="360" formatCode="0.00">
                  <c:v>174.96</c:v>
                </c:pt>
                <c:pt idx="361" formatCode="0.00">
                  <c:v>173.8</c:v>
                </c:pt>
                <c:pt idx="362" formatCode="0.00">
                  <c:v>167.2</c:v>
                </c:pt>
                <c:pt idx="363" formatCode="0.00">
                  <c:v>184.14</c:v>
                </c:pt>
                <c:pt idx="364" formatCode="0.00">
                  <c:v>150.26</c:v>
                </c:pt>
                <c:pt idx="365" formatCode="0.00">
                  <c:v>108.9</c:v>
                </c:pt>
                <c:pt idx="366" formatCode="0.00">
                  <c:v>107.04</c:v>
                </c:pt>
                <c:pt idx="367" formatCode="0.00">
                  <c:v>112.8</c:v>
                </c:pt>
                <c:pt idx="368" formatCode="0.00">
                  <c:v>119.46</c:v>
                </c:pt>
                <c:pt idx="369" formatCode="0.00">
                  <c:v>108.46</c:v>
                </c:pt>
                <c:pt idx="370" formatCode="0.00">
                  <c:v>80.08</c:v>
                </c:pt>
                <c:pt idx="371" formatCode="0.00">
                  <c:v>116.64</c:v>
                </c:pt>
                <c:pt idx="372" formatCode="0.00">
                  <c:v>122.64</c:v>
                </c:pt>
                <c:pt idx="373" formatCode="0.00">
                  <c:v>122.4</c:v>
                </c:pt>
                <c:pt idx="374" formatCode="0.00">
                  <c:v>91.52</c:v>
                </c:pt>
                <c:pt idx="375" formatCode="0.00">
                  <c:v>140.63999999999999</c:v>
                </c:pt>
                <c:pt idx="376" formatCode="0.00">
                  <c:v>131.78</c:v>
                </c:pt>
                <c:pt idx="377" formatCode="0.00">
                  <c:v>136.08000000000001</c:v>
                </c:pt>
                <c:pt idx="378" formatCode="0.00">
                  <c:v>94.08</c:v>
                </c:pt>
                <c:pt idx="379" formatCode="0.00">
                  <c:v>144.24</c:v>
                </c:pt>
                <c:pt idx="380" formatCode="0.00">
                  <c:v>99.66</c:v>
                </c:pt>
                <c:pt idx="381" formatCode="0.00">
                  <c:v>110.88</c:v>
                </c:pt>
                <c:pt idx="382" formatCode="0.00">
                  <c:v>126.5</c:v>
                </c:pt>
                <c:pt idx="383" formatCode="0.00">
                  <c:v>117.12</c:v>
                </c:pt>
                <c:pt idx="384" formatCode="0.00">
                  <c:v>130.08000000000001</c:v>
                </c:pt>
                <c:pt idx="385" formatCode="0.00">
                  <c:v>105.6</c:v>
                </c:pt>
                <c:pt idx="386" formatCode="0.00">
                  <c:v>103.44</c:v>
                </c:pt>
                <c:pt idx="387" formatCode="0.00">
                  <c:v>95.7</c:v>
                </c:pt>
                <c:pt idx="388" formatCode="0.00">
                  <c:v>117.48</c:v>
                </c:pt>
                <c:pt idx="389" formatCode="0.00">
                  <c:v>113.52</c:v>
                </c:pt>
                <c:pt idx="390" formatCode="0.00">
                  <c:v>113.36</c:v>
                </c:pt>
                <c:pt idx="391" formatCode="0.00">
                  <c:v>98.78</c:v>
                </c:pt>
                <c:pt idx="392" formatCode="0.00">
                  <c:v>149.6</c:v>
                </c:pt>
                <c:pt idx="393" formatCode="0.00">
                  <c:v>96.6</c:v>
                </c:pt>
                <c:pt idx="394" formatCode="0.00">
                  <c:v>79.59</c:v>
                </c:pt>
                <c:pt idx="395" formatCode="0.00">
                  <c:v>125.16</c:v>
                </c:pt>
                <c:pt idx="396" formatCode="0.00">
                  <c:v>86.73</c:v>
                </c:pt>
                <c:pt idx="397" formatCode="0.00">
                  <c:v>115.7</c:v>
                </c:pt>
                <c:pt idx="398" formatCode="0.00">
                  <c:v>55.88</c:v>
                </c:pt>
                <c:pt idx="399" formatCode="0.00">
                  <c:v>88.515000000000001</c:v>
                </c:pt>
                <c:pt idx="400" formatCode="0.00">
                  <c:v>125.16</c:v>
                </c:pt>
                <c:pt idx="401" formatCode="0.00">
                  <c:v>104.16</c:v>
                </c:pt>
                <c:pt idx="402" formatCode="0.00">
                  <c:v>138.72</c:v>
                </c:pt>
                <c:pt idx="403" formatCode="0.00">
                  <c:v>95.13</c:v>
                </c:pt>
                <c:pt idx="404" formatCode="0.00">
                  <c:v>103.11</c:v>
                </c:pt>
                <c:pt idx="405" formatCode="0.00">
                  <c:v>125.58</c:v>
                </c:pt>
                <c:pt idx="406" formatCode="0.00">
                  <c:v>107.52</c:v>
                </c:pt>
                <c:pt idx="407" formatCode="0.00">
                  <c:v>115.5</c:v>
                </c:pt>
                <c:pt idx="408" formatCode="0.00">
                  <c:v>95.55</c:v>
                </c:pt>
                <c:pt idx="409" formatCode="0.00">
                  <c:v>149.31</c:v>
                </c:pt>
                <c:pt idx="410" formatCode="0.00">
                  <c:v>133.35</c:v>
                </c:pt>
                <c:pt idx="411" formatCode="0.00">
                  <c:v>139.65</c:v>
                </c:pt>
                <c:pt idx="412" formatCode="0.00">
                  <c:v>156.87</c:v>
                </c:pt>
                <c:pt idx="413" formatCode="0.00">
                  <c:v>123.06</c:v>
                </c:pt>
                <c:pt idx="414" formatCode="0.00">
                  <c:v>102.48</c:v>
                </c:pt>
                <c:pt idx="415" formatCode="0.00">
                  <c:v>116.82</c:v>
                </c:pt>
                <c:pt idx="416" formatCode="0.00">
                  <c:v>131.88</c:v>
                </c:pt>
                <c:pt idx="417" formatCode="0.00">
                  <c:v>130.19999999999999</c:v>
                </c:pt>
                <c:pt idx="418" formatCode="0.00">
                  <c:v>126</c:v>
                </c:pt>
                <c:pt idx="419" formatCode="0.00">
                  <c:v>123.48</c:v>
                </c:pt>
                <c:pt idx="420" formatCode="0.00">
                  <c:v>92.19</c:v>
                </c:pt>
                <c:pt idx="421" formatCode="0.00">
                  <c:v>139.22999999999999</c:v>
                </c:pt>
                <c:pt idx="422" formatCode="0.00">
                  <c:v>125.37</c:v>
                </c:pt>
                <c:pt idx="423" formatCode="0.00">
                  <c:v>124.74</c:v>
                </c:pt>
                <c:pt idx="424" formatCode="0.00">
                  <c:v>120.75</c:v>
                </c:pt>
                <c:pt idx="425" formatCode="0.00">
                  <c:v>125.58</c:v>
                </c:pt>
                <c:pt idx="426" formatCode="0.00">
                  <c:v>162.75</c:v>
                </c:pt>
                <c:pt idx="427" formatCode="0.00">
                  <c:v>149.94</c:v>
                </c:pt>
                <c:pt idx="428" formatCode="0.00">
                  <c:v>126.21</c:v>
                </c:pt>
                <c:pt idx="429" formatCode="0.00">
                  <c:v>120.75</c:v>
                </c:pt>
                <c:pt idx="430" formatCode="0.00">
                  <c:v>106.26</c:v>
                </c:pt>
                <c:pt idx="431" formatCode="0.00">
                  <c:v>148.88999999999999</c:v>
                </c:pt>
                <c:pt idx="432" formatCode="0.00">
                  <c:v>140.69999999999999</c:v>
                </c:pt>
                <c:pt idx="433" formatCode="0.00">
                  <c:v>121.59</c:v>
                </c:pt>
                <c:pt idx="434" formatCode="0.00">
                  <c:v>116.97</c:v>
                </c:pt>
                <c:pt idx="435" formatCode="0.00">
                  <c:v>115.5</c:v>
                </c:pt>
                <c:pt idx="436" formatCode="0.00">
                  <c:v>98.91</c:v>
                </c:pt>
                <c:pt idx="437" formatCode="0.00">
                  <c:v>124.11</c:v>
                </c:pt>
                <c:pt idx="438" formatCode="0.00">
                  <c:v>126</c:v>
                </c:pt>
                <c:pt idx="439" formatCode="0.00">
                  <c:v>162.75</c:v>
                </c:pt>
                <c:pt idx="440" formatCode="0.00">
                  <c:v>147.63</c:v>
                </c:pt>
                <c:pt idx="441" formatCode="0.00">
                  <c:v>113.61</c:v>
                </c:pt>
                <c:pt idx="442" formatCode="0.00">
                  <c:v>99.75</c:v>
                </c:pt>
                <c:pt idx="443" formatCode="0.00">
                  <c:v>114.4</c:v>
                </c:pt>
                <c:pt idx="444" formatCode="0.00">
                  <c:v>119.49</c:v>
                </c:pt>
                <c:pt idx="445" formatCode="0.00">
                  <c:v>119.49</c:v>
                </c:pt>
                <c:pt idx="446" formatCode="0.00">
                  <c:v>173.67</c:v>
                </c:pt>
                <c:pt idx="447" formatCode="0.00">
                  <c:v>118.23</c:v>
                </c:pt>
                <c:pt idx="448" formatCode="0.00">
                  <c:v>104.16</c:v>
                </c:pt>
                <c:pt idx="449" formatCode="0.00">
                  <c:v>107.1</c:v>
                </c:pt>
                <c:pt idx="450" formatCode="0.00">
                  <c:v>131.04</c:v>
                </c:pt>
                <c:pt idx="451" formatCode="0.00">
                  <c:v>122.01</c:v>
                </c:pt>
                <c:pt idx="452" formatCode="0.00">
                  <c:v>127.89</c:v>
                </c:pt>
                <c:pt idx="453" formatCode="0.00">
                  <c:v>137.13</c:v>
                </c:pt>
                <c:pt idx="454" formatCode="0.00">
                  <c:v>126.63</c:v>
                </c:pt>
                <c:pt idx="455" formatCode="0.00">
                  <c:v>136.08000000000001</c:v>
                </c:pt>
                <c:pt idx="456" formatCode="0.00">
                  <c:v>106.05</c:v>
                </c:pt>
                <c:pt idx="457" formatCode="0.00">
                  <c:v>110.04</c:v>
                </c:pt>
                <c:pt idx="458" formatCode="0.00">
                  <c:v>150.36000000000001</c:v>
                </c:pt>
                <c:pt idx="459" formatCode="0.00">
                  <c:v>107.94</c:v>
                </c:pt>
                <c:pt idx="460" formatCode="0.00">
                  <c:v>111.3</c:v>
                </c:pt>
                <c:pt idx="461" formatCode="0.00">
                  <c:v>109.2</c:v>
                </c:pt>
                <c:pt idx="462" formatCode="0.00">
                  <c:v>106.26</c:v>
                </c:pt>
                <c:pt idx="463" formatCode="0.00">
                  <c:v>101.64</c:v>
                </c:pt>
                <c:pt idx="464" formatCode="0.00">
                  <c:v>133.56</c:v>
                </c:pt>
                <c:pt idx="465" formatCode="0.00">
                  <c:v>119.28</c:v>
                </c:pt>
                <c:pt idx="466" formatCode="0.00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0-4922-A27D-BDFB0AF5DFAA}"/>
            </c:ext>
          </c:extLst>
        </c:ser>
        <c:ser>
          <c:idx val="2"/>
          <c:order val="2"/>
          <c:tx>
            <c:strRef>
              <c:f>Nitratos!$I$7</c:f>
              <c:strCache>
                <c:ptCount val="1"/>
                <c:pt idx="0">
                  <c:v>Tuberías salmuera bajo N-332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Nitratos!$I$9:$I$485</c:f>
              <c:numCache>
                <c:formatCode>0</c:formatCode>
                <c:ptCount val="468"/>
                <c:pt idx="10" formatCode="0.00">
                  <c:v>268</c:v>
                </c:pt>
                <c:pt idx="11" formatCode="0.00">
                  <c:v>220</c:v>
                </c:pt>
                <c:pt idx="12" formatCode="0.00">
                  <c:v>202</c:v>
                </c:pt>
                <c:pt idx="13" formatCode="0.00">
                  <c:v>204</c:v>
                </c:pt>
                <c:pt idx="14" formatCode="0.00">
                  <c:v>330</c:v>
                </c:pt>
                <c:pt idx="15" formatCode="0.00">
                  <c:v>231</c:v>
                </c:pt>
                <c:pt idx="16" formatCode="0.00">
                  <c:v>242</c:v>
                </c:pt>
                <c:pt idx="17" formatCode="0.00">
                  <c:v>225.75</c:v>
                </c:pt>
                <c:pt idx="18" formatCode="0.00">
                  <c:v>231</c:v>
                </c:pt>
                <c:pt idx="19" formatCode="0.00">
                  <c:v>204.75</c:v>
                </c:pt>
                <c:pt idx="20" formatCode="0.00">
                  <c:v>209</c:v>
                </c:pt>
                <c:pt idx="21" formatCode="0.00">
                  <c:v>299</c:v>
                </c:pt>
                <c:pt idx="22" formatCode="0.00">
                  <c:v>268</c:v>
                </c:pt>
                <c:pt idx="23" formatCode="0.00">
                  <c:v>294</c:v>
                </c:pt>
                <c:pt idx="24" formatCode="0.00">
                  <c:v>204</c:v>
                </c:pt>
                <c:pt idx="25" formatCode="0.00">
                  <c:v>186</c:v>
                </c:pt>
                <c:pt idx="26" formatCode="0.00">
                  <c:v>226</c:v>
                </c:pt>
                <c:pt idx="27" formatCode="0.00">
                  <c:v>215</c:v>
                </c:pt>
                <c:pt idx="28" formatCode="0.00">
                  <c:v>215</c:v>
                </c:pt>
                <c:pt idx="29" formatCode="0.00">
                  <c:v>194</c:v>
                </c:pt>
                <c:pt idx="30" formatCode="0.00">
                  <c:v>420</c:v>
                </c:pt>
                <c:pt idx="31" formatCode="0.00">
                  <c:v>331</c:v>
                </c:pt>
                <c:pt idx="32" formatCode="0.00">
                  <c:v>362</c:v>
                </c:pt>
                <c:pt idx="33" formatCode="0.00">
                  <c:v>242</c:v>
                </c:pt>
                <c:pt idx="34" formatCode="0.00">
                  <c:v>299</c:v>
                </c:pt>
                <c:pt idx="35" formatCode="0.00">
                  <c:v>278</c:v>
                </c:pt>
                <c:pt idx="36" formatCode="0.00">
                  <c:v>284</c:v>
                </c:pt>
                <c:pt idx="37" formatCode="0.00">
                  <c:v>248</c:v>
                </c:pt>
                <c:pt idx="38" formatCode="0.00">
                  <c:v>252</c:v>
                </c:pt>
                <c:pt idx="39" formatCode="0.00">
                  <c:v>236</c:v>
                </c:pt>
                <c:pt idx="40" formatCode="0.00">
                  <c:v>231</c:v>
                </c:pt>
                <c:pt idx="41" formatCode="0.00">
                  <c:v>176</c:v>
                </c:pt>
                <c:pt idx="42" formatCode="0.00">
                  <c:v>214</c:v>
                </c:pt>
                <c:pt idx="43" formatCode="0.00">
                  <c:v>174</c:v>
                </c:pt>
                <c:pt idx="44" formatCode="0.00">
                  <c:v>170</c:v>
                </c:pt>
                <c:pt idx="45" formatCode="0.00">
                  <c:v>172</c:v>
                </c:pt>
                <c:pt idx="46" formatCode="0.00">
                  <c:v>182</c:v>
                </c:pt>
                <c:pt idx="47" formatCode="0.00">
                  <c:v>168</c:v>
                </c:pt>
                <c:pt idx="48" formatCode="0.00">
                  <c:v>194</c:v>
                </c:pt>
                <c:pt idx="49" formatCode="0.00">
                  <c:v>183</c:v>
                </c:pt>
                <c:pt idx="50" formatCode="0.00">
                  <c:v>187</c:v>
                </c:pt>
                <c:pt idx="51" formatCode="0.00">
                  <c:v>155</c:v>
                </c:pt>
                <c:pt idx="52" formatCode="0.00">
                  <c:v>187</c:v>
                </c:pt>
                <c:pt idx="53" formatCode="0.00">
                  <c:v>181</c:v>
                </c:pt>
                <c:pt idx="54" formatCode="0.00">
                  <c:v>172</c:v>
                </c:pt>
                <c:pt idx="55" formatCode="0.00">
                  <c:v>211</c:v>
                </c:pt>
                <c:pt idx="56" formatCode="0.00">
                  <c:v>187</c:v>
                </c:pt>
                <c:pt idx="57" formatCode="0.00">
                  <c:v>174</c:v>
                </c:pt>
                <c:pt idx="58" formatCode="0.00">
                  <c:v>202</c:v>
                </c:pt>
                <c:pt idx="59" formatCode="0.00">
                  <c:v>205</c:v>
                </c:pt>
                <c:pt idx="60" formatCode="0.00">
                  <c:v>170</c:v>
                </c:pt>
                <c:pt idx="61" formatCode="0.00">
                  <c:v>202</c:v>
                </c:pt>
                <c:pt idx="62" formatCode="0.00">
                  <c:v>187</c:v>
                </c:pt>
                <c:pt idx="80" formatCode="0.00">
                  <c:v>65</c:v>
                </c:pt>
                <c:pt idx="81" formatCode="0.00">
                  <c:v>176</c:v>
                </c:pt>
                <c:pt idx="82" formatCode="0.00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90-4922-A27D-BDFB0AF5DFAA}"/>
            </c:ext>
          </c:extLst>
        </c:ser>
        <c:ser>
          <c:idx val="3"/>
          <c:order val="3"/>
          <c:tx>
            <c:strRef>
              <c:f>Nitratos!$J$7</c:f>
              <c:strCache>
                <c:ptCount val="1"/>
                <c:pt idx="0">
                  <c:v>Canal D-7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Nitratos!$J$9:$J$485</c:f>
              <c:numCache>
                <c:formatCode>0.00</c:formatCode>
                <c:ptCount val="468"/>
                <c:pt idx="0">
                  <c:v>151</c:v>
                </c:pt>
                <c:pt idx="1">
                  <c:v>109</c:v>
                </c:pt>
                <c:pt idx="2">
                  <c:v>134</c:v>
                </c:pt>
                <c:pt idx="3">
                  <c:v>153</c:v>
                </c:pt>
                <c:pt idx="4">
                  <c:v>118</c:v>
                </c:pt>
                <c:pt idx="5">
                  <c:v>160</c:v>
                </c:pt>
                <c:pt idx="6">
                  <c:v>183</c:v>
                </c:pt>
                <c:pt idx="7">
                  <c:v>125</c:v>
                </c:pt>
                <c:pt idx="8">
                  <c:v>169</c:v>
                </c:pt>
                <c:pt idx="10">
                  <c:v>176</c:v>
                </c:pt>
                <c:pt idx="11">
                  <c:v>164</c:v>
                </c:pt>
                <c:pt idx="12">
                  <c:v>181</c:v>
                </c:pt>
                <c:pt idx="13">
                  <c:v>132</c:v>
                </c:pt>
                <c:pt idx="14">
                  <c:v>185</c:v>
                </c:pt>
                <c:pt idx="15">
                  <c:v>191</c:v>
                </c:pt>
                <c:pt idx="16">
                  <c:v>191</c:v>
                </c:pt>
                <c:pt idx="17">
                  <c:v>163.80000000000001</c:v>
                </c:pt>
                <c:pt idx="18">
                  <c:v>182.7</c:v>
                </c:pt>
                <c:pt idx="19">
                  <c:v>168</c:v>
                </c:pt>
                <c:pt idx="20">
                  <c:v>176</c:v>
                </c:pt>
                <c:pt idx="21">
                  <c:v>91</c:v>
                </c:pt>
                <c:pt idx="22">
                  <c:v>181</c:v>
                </c:pt>
                <c:pt idx="23">
                  <c:v>185</c:v>
                </c:pt>
                <c:pt idx="24">
                  <c:v>149</c:v>
                </c:pt>
                <c:pt idx="25">
                  <c:v>124</c:v>
                </c:pt>
                <c:pt idx="26">
                  <c:v>185</c:v>
                </c:pt>
                <c:pt idx="27">
                  <c:v>178</c:v>
                </c:pt>
                <c:pt idx="28">
                  <c:v>172</c:v>
                </c:pt>
                <c:pt idx="29">
                  <c:v>168</c:v>
                </c:pt>
                <c:pt idx="30">
                  <c:v>158.4</c:v>
                </c:pt>
                <c:pt idx="31">
                  <c:v>164</c:v>
                </c:pt>
                <c:pt idx="32">
                  <c:v>162</c:v>
                </c:pt>
                <c:pt idx="33">
                  <c:v>172</c:v>
                </c:pt>
                <c:pt idx="34">
                  <c:v>147</c:v>
                </c:pt>
                <c:pt idx="35">
                  <c:v>170</c:v>
                </c:pt>
                <c:pt idx="36">
                  <c:v>176</c:v>
                </c:pt>
                <c:pt idx="37">
                  <c:v>176</c:v>
                </c:pt>
                <c:pt idx="38">
                  <c:v>166</c:v>
                </c:pt>
                <c:pt idx="39">
                  <c:v>168</c:v>
                </c:pt>
                <c:pt idx="40">
                  <c:v>176</c:v>
                </c:pt>
                <c:pt idx="41">
                  <c:v>162</c:v>
                </c:pt>
                <c:pt idx="42">
                  <c:v>180</c:v>
                </c:pt>
                <c:pt idx="43">
                  <c:v>147</c:v>
                </c:pt>
                <c:pt idx="44">
                  <c:v>153</c:v>
                </c:pt>
                <c:pt idx="45">
                  <c:v>149</c:v>
                </c:pt>
                <c:pt idx="46">
                  <c:v>163</c:v>
                </c:pt>
                <c:pt idx="47">
                  <c:v>162</c:v>
                </c:pt>
                <c:pt idx="48">
                  <c:v>162</c:v>
                </c:pt>
                <c:pt idx="49">
                  <c:v>169</c:v>
                </c:pt>
                <c:pt idx="50">
                  <c:v>172</c:v>
                </c:pt>
                <c:pt idx="51">
                  <c:v>149</c:v>
                </c:pt>
                <c:pt idx="52">
                  <c:v>163</c:v>
                </c:pt>
                <c:pt idx="53">
                  <c:v>153</c:v>
                </c:pt>
                <c:pt idx="54">
                  <c:v>160</c:v>
                </c:pt>
                <c:pt idx="55">
                  <c:v>160</c:v>
                </c:pt>
                <c:pt idx="56">
                  <c:v>172</c:v>
                </c:pt>
                <c:pt idx="57">
                  <c:v>141</c:v>
                </c:pt>
                <c:pt idx="58">
                  <c:v>178</c:v>
                </c:pt>
                <c:pt idx="59">
                  <c:v>178</c:v>
                </c:pt>
                <c:pt idx="60">
                  <c:v>110</c:v>
                </c:pt>
                <c:pt idx="61">
                  <c:v>166</c:v>
                </c:pt>
                <c:pt idx="62">
                  <c:v>155</c:v>
                </c:pt>
                <c:pt idx="63">
                  <c:v>132</c:v>
                </c:pt>
                <c:pt idx="64">
                  <c:v>160</c:v>
                </c:pt>
                <c:pt idx="65">
                  <c:v>168</c:v>
                </c:pt>
                <c:pt idx="66">
                  <c:v>177</c:v>
                </c:pt>
                <c:pt idx="67">
                  <c:v>160</c:v>
                </c:pt>
                <c:pt idx="68">
                  <c:v>226</c:v>
                </c:pt>
                <c:pt idx="69">
                  <c:v>170</c:v>
                </c:pt>
                <c:pt idx="70">
                  <c:v>220</c:v>
                </c:pt>
                <c:pt idx="71">
                  <c:v>173</c:v>
                </c:pt>
                <c:pt idx="72">
                  <c:v>176</c:v>
                </c:pt>
                <c:pt idx="73">
                  <c:v>173</c:v>
                </c:pt>
                <c:pt idx="74">
                  <c:v>163</c:v>
                </c:pt>
                <c:pt idx="75">
                  <c:v>163</c:v>
                </c:pt>
                <c:pt idx="76">
                  <c:v>173</c:v>
                </c:pt>
                <c:pt idx="77">
                  <c:v>173</c:v>
                </c:pt>
                <c:pt idx="78">
                  <c:v>147</c:v>
                </c:pt>
                <c:pt idx="79">
                  <c:v>164</c:v>
                </c:pt>
                <c:pt idx="80">
                  <c:v>81</c:v>
                </c:pt>
                <c:pt idx="81">
                  <c:v>176</c:v>
                </c:pt>
                <c:pt idx="82">
                  <c:v>170</c:v>
                </c:pt>
                <c:pt idx="83">
                  <c:v>170</c:v>
                </c:pt>
                <c:pt idx="84">
                  <c:v>170</c:v>
                </c:pt>
                <c:pt idx="85">
                  <c:v>160</c:v>
                </c:pt>
                <c:pt idx="86">
                  <c:v>162</c:v>
                </c:pt>
                <c:pt idx="87">
                  <c:v>149</c:v>
                </c:pt>
                <c:pt idx="88">
                  <c:v>131</c:v>
                </c:pt>
                <c:pt idx="89">
                  <c:v>139</c:v>
                </c:pt>
                <c:pt idx="90">
                  <c:v>153</c:v>
                </c:pt>
                <c:pt idx="91">
                  <c:v>158</c:v>
                </c:pt>
                <c:pt idx="92">
                  <c:v>166</c:v>
                </c:pt>
                <c:pt idx="93">
                  <c:v>166</c:v>
                </c:pt>
                <c:pt idx="94">
                  <c:v>158</c:v>
                </c:pt>
                <c:pt idx="95">
                  <c:v>170</c:v>
                </c:pt>
                <c:pt idx="96">
                  <c:v>151</c:v>
                </c:pt>
                <c:pt idx="97">
                  <c:v>141</c:v>
                </c:pt>
                <c:pt idx="98">
                  <c:v>149</c:v>
                </c:pt>
                <c:pt idx="99">
                  <c:v>145</c:v>
                </c:pt>
                <c:pt idx="100">
                  <c:v>155</c:v>
                </c:pt>
                <c:pt idx="101">
                  <c:v>158</c:v>
                </c:pt>
                <c:pt idx="102">
                  <c:v>153.30000000000001</c:v>
                </c:pt>
                <c:pt idx="103">
                  <c:v>172.2</c:v>
                </c:pt>
                <c:pt idx="104">
                  <c:v>147</c:v>
                </c:pt>
                <c:pt idx="111">
                  <c:v>144.9</c:v>
                </c:pt>
                <c:pt idx="115">
                  <c:v>142.80000000000001</c:v>
                </c:pt>
                <c:pt idx="118">
                  <c:v>149.6</c:v>
                </c:pt>
                <c:pt idx="119">
                  <c:v>140.69999999999999</c:v>
                </c:pt>
                <c:pt idx="120">
                  <c:v>119.7</c:v>
                </c:pt>
                <c:pt idx="121">
                  <c:v>150</c:v>
                </c:pt>
                <c:pt idx="122">
                  <c:v>141</c:v>
                </c:pt>
                <c:pt idx="125">
                  <c:v>115.5</c:v>
                </c:pt>
                <c:pt idx="126">
                  <c:v>144.9</c:v>
                </c:pt>
                <c:pt idx="127">
                  <c:v>129.80000000000001</c:v>
                </c:pt>
                <c:pt idx="128">
                  <c:v>136.4</c:v>
                </c:pt>
                <c:pt idx="129">
                  <c:v>129.80000000000001</c:v>
                </c:pt>
                <c:pt idx="132">
                  <c:v>136.4</c:v>
                </c:pt>
                <c:pt idx="133">
                  <c:v>127.2</c:v>
                </c:pt>
                <c:pt idx="134">
                  <c:v>140.80000000000001</c:v>
                </c:pt>
                <c:pt idx="135">
                  <c:v>153.30000000000001</c:v>
                </c:pt>
                <c:pt idx="136">
                  <c:v>157.5</c:v>
                </c:pt>
                <c:pt idx="137">
                  <c:v>258.5</c:v>
                </c:pt>
                <c:pt idx="138">
                  <c:v>137.5</c:v>
                </c:pt>
                <c:pt idx="139">
                  <c:v>147</c:v>
                </c:pt>
                <c:pt idx="140">
                  <c:v>183.75</c:v>
                </c:pt>
                <c:pt idx="141">
                  <c:v>178.5</c:v>
                </c:pt>
                <c:pt idx="142">
                  <c:v>170.4</c:v>
                </c:pt>
                <c:pt idx="143">
                  <c:v>172.2</c:v>
                </c:pt>
                <c:pt idx="144">
                  <c:v>172.2</c:v>
                </c:pt>
                <c:pt idx="145">
                  <c:v>172.62</c:v>
                </c:pt>
                <c:pt idx="146">
                  <c:v>165.9</c:v>
                </c:pt>
                <c:pt idx="147">
                  <c:v>165.9</c:v>
                </c:pt>
                <c:pt idx="148">
                  <c:v>163.80000000000001</c:v>
                </c:pt>
                <c:pt idx="149">
                  <c:v>138.69999999999999</c:v>
                </c:pt>
                <c:pt idx="150">
                  <c:v>165.9</c:v>
                </c:pt>
                <c:pt idx="151">
                  <c:v>158.4</c:v>
                </c:pt>
                <c:pt idx="152">
                  <c:v>163.80000000000001</c:v>
                </c:pt>
                <c:pt idx="153">
                  <c:v>161.69999999999999</c:v>
                </c:pt>
                <c:pt idx="154">
                  <c:v>168</c:v>
                </c:pt>
                <c:pt idx="155">
                  <c:v>165.9</c:v>
                </c:pt>
                <c:pt idx="156">
                  <c:v>134.4</c:v>
                </c:pt>
                <c:pt idx="157">
                  <c:v>165.9</c:v>
                </c:pt>
                <c:pt idx="158">
                  <c:v>163.80000000000001</c:v>
                </c:pt>
                <c:pt idx="159">
                  <c:v>116.38</c:v>
                </c:pt>
                <c:pt idx="160">
                  <c:v>146.4</c:v>
                </c:pt>
                <c:pt idx="161">
                  <c:v>151.80000000000001</c:v>
                </c:pt>
                <c:pt idx="162">
                  <c:v>136.5</c:v>
                </c:pt>
                <c:pt idx="163">
                  <c:v>88.8</c:v>
                </c:pt>
                <c:pt idx="164">
                  <c:v>151.19999999999999</c:v>
                </c:pt>
                <c:pt idx="165">
                  <c:v>74.8</c:v>
                </c:pt>
                <c:pt idx="166">
                  <c:v>117.6</c:v>
                </c:pt>
                <c:pt idx="167">
                  <c:v>132.30000000000001</c:v>
                </c:pt>
                <c:pt idx="168">
                  <c:v>161.69999999999999</c:v>
                </c:pt>
                <c:pt idx="169">
                  <c:v>158.4</c:v>
                </c:pt>
                <c:pt idx="170">
                  <c:v>154</c:v>
                </c:pt>
                <c:pt idx="171">
                  <c:v>162.80000000000001</c:v>
                </c:pt>
                <c:pt idx="172">
                  <c:v>167.2</c:v>
                </c:pt>
                <c:pt idx="173">
                  <c:v>168</c:v>
                </c:pt>
                <c:pt idx="174">
                  <c:v>161.69999999999999</c:v>
                </c:pt>
                <c:pt idx="175">
                  <c:v>159.6</c:v>
                </c:pt>
                <c:pt idx="176">
                  <c:v>165.9</c:v>
                </c:pt>
                <c:pt idx="177">
                  <c:v>155.4</c:v>
                </c:pt>
                <c:pt idx="178">
                  <c:v>154</c:v>
                </c:pt>
                <c:pt idx="179">
                  <c:v>168</c:v>
                </c:pt>
                <c:pt idx="180">
                  <c:v>172.2</c:v>
                </c:pt>
                <c:pt idx="181">
                  <c:v>156.19999999999999</c:v>
                </c:pt>
                <c:pt idx="182">
                  <c:v>168</c:v>
                </c:pt>
                <c:pt idx="183">
                  <c:v>158.4</c:v>
                </c:pt>
                <c:pt idx="184">
                  <c:v>175.2</c:v>
                </c:pt>
                <c:pt idx="185">
                  <c:v>169.4</c:v>
                </c:pt>
                <c:pt idx="186">
                  <c:v>162.80000000000001</c:v>
                </c:pt>
                <c:pt idx="187">
                  <c:v>158.4</c:v>
                </c:pt>
                <c:pt idx="188">
                  <c:v>160.6</c:v>
                </c:pt>
                <c:pt idx="189">
                  <c:v>154</c:v>
                </c:pt>
                <c:pt idx="190">
                  <c:v>151.80000000000001</c:v>
                </c:pt>
                <c:pt idx="191">
                  <c:v>136.80000000000001</c:v>
                </c:pt>
                <c:pt idx="192">
                  <c:v>147.4</c:v>
                </c:pt>
                <c:pt idx="193">
                  <c:v>149.6</c:v>
                </c:pt>
                <c:pt idx="194">
                  <c:v>99</c:v>
                </c:pt>
                <c:pt idx="195">
                  <c:v>105.6</c:v>
                </c:pt>
                <c:pt idx="196">
                  <c:v>85.8</c:v>
                </c:pt>
                <c:pt idx="197">
                  <c:v>69.3</c:v>
                </c:pt>
                <c:pt idx="198">
                  <c:v>81.400000000000006</c:v>
                </c:pt>
                <c:pt idx="199">
                  <c:v>81.400000000000006</c:v>
                </c:pt>
                <c:pt idx="200">
                  <c:v>81.400000000000006</c:v>
                </c:pt>
                <c:pt idx="201">
                  <c:v>12.1</c:v>
                </c:pt>
                <c:pt idx="202">
                  <c:v>55.2</c:v>
                </c:pt>
                <c:pt idx="203">
                  <c:v>46.2</c:v>
                </c:pt>
                <c:pt idx="204">
                  <c:v>33</c:v>
                </c:pt>
                <c:pt idx="205">
                  <c:v>35.700000000000003</c:v>
                </c:pt>
                <c:pt idx="206">
                  <c:v>37.799999999999997</c:v>
                </c:pt>
                <c:pt idx="207">
                  <c:v>38.5</c:v>
                </c:pt>
                <c:pt idx="208">
                  <c:v>1.54</c:v>
                </c:pt>
                <c:pt idx="209">
                  <c:v>2.64</c:v>
                </c:pt>
                <c:pt idx="210">
                  <c:v>23.63</c:v>
                </c:pt>
                <c:pt idx="211">
                  <c:v>5.5</c:v>
                </c:pt>
                <c:pt idx="212">
                  <c:v>8.25</c:v>
                </c:pt>
                <c:pt idx="213">
                  <c:v>105</c:v>
                </c:pt>
                <c:pt idx="214">
                  <c:v>136.5</c:v>
                </c:pt>
                <c:pt idx="215">
                  <c:v>131.1</c:v>
                </c:pt>
                <c:pt idx="216">
                  <c:v>121.9</c:v>
                </c:pt>
                <c:pt idx="217">
                  <c:v>128.1</c:v>
                </c:pt>
                <c:pt idx="218">
                  <c:v>123.2</c:v>
                </c:pt>
                <c:pt idx="219">
                  <c:v>130.19999999999999</c:v>
                </c:pt>
                <c:pt idx="220">
                  <c:v>126</c:v>
                </c:pt>
                <c:pt idx="221">
                  <c:v>129.1</c:v>
                </c:pt>
                <c:pt idx="222">
                  <c:v>142.6</c:v>
                </c:pt>
                <c:pt idx="223">
                  <c:v>174.3</c:v>
                </c:pt>
                <c:pt idx="224">
                  <c:v>147.19999999999999</c:v>
                </c:pt>
                <c:pt idx="225">
                  <c:v>138.6</c:v>
                </c:pt>
                <c:pt idx="226">
                  <c:v>149.6</c:v>
                </c:pt>
                <c:pt idx="227">
                  <c:v>157.5</c:v>
                </c:pt>
                <c:pt idx="228">
                  <c:v>205.8</c:v>
                </c:pt>
                <c:pt idx="229">
                  <c:v>151.80000000000001</c:v>
                </c:pt>
                <c:pt idx="230">
                  <c:v>149.1</c:v>
                </c:pt>
                <c:pt idx="231">
                  <c:v>150.80000000000001</c:v>
                </c:pt>
                <c:pt idx="232">
                  <c:v>112.2</c:v>
                </c:pt>
                <c:pt idx="233">
                  <c:v>143</c:v>
                </c:pt>
                <c:pt idx="234">
                  <c:v>151.80000000000001</c:v>
                </c:pt>
                <c:pt idx="235">
                  <c:v>145.19999999999999</c:v>
                </c:pt>
                <c:pt idx="236">
                  <c:v>121</c:v>
                </c:pt>
                <c:pt idx="237">
                  <c:v>107.8</c:v>
                </c:pt>
                <c:pt idx="238">
                  <c:v>153.6</c:v>
                </c:pt>
                <c:pt idx="239">
                  <c:v>121.9</c:v>
                </c:pt>
                <c:pt idx="240">
                  <c:v>129.6</c:v>
                </c:pt>
                <c:pt idx="241">
                  <c:v>149.5</c:v>
                </c:pt>
                <c:pt idx="242">
                  <c:v>133.4</c:v>
                </c:pt>
                <c:pt idx="243">
                  <c:v>131.1</c:v>
                </c:pt>
                <c:pt idx="244">
                  <c:v>160.9</c:v>
                </c:pt>
                <c:pt idx="245">
                  <c:v>174.2</c:v>
                </c:pt>
                <c:pt idx="246">
                  <c:v>152.5</c:v>
                </c:pt>
                <c:pt idx="247">
                  <c:v>140.80000000000001</c:v>
                </c:pt>
                <c:pt idx="248">
                  <c:v>156.19999999999999</c:v>
                </c:pt>
                <c:pt idx="249">
                  <c:v>161.69999999999999</c:v>
                </c:pt>
                <c:pt idx="250">
                  <c:v>143</c:v>
                </c:pt>
                <c:pt idx="251">
                  <c:v>142.80000000000001</c:v>
                </c:pt>
                <c:pt idx="252">
                  <c:v>152.5</c:v>
                </c:pt>
                <c:pt idx="253">
                  <c:v>158.4</c:v>
                </c:pt>
                <c:pt idx="254">
                  <c:v>149.6</c:v>
                </c:pt>
                <c:pt idx="255">
                  <c:v>147</c:v>
                </c:pt>
                <c:pt idx="256">
                  <c:v>162.80000000000001</c:v>
                </c:pt>
                <c:pt idx="257">
                  <c:v>149.6</c:v>
                </c:pt>
                <c:pt idx="258">
                  <c:v>145.19999999999999</c:v>
                </c:pt>
                <c:pt idx="259">
                  <c:v>122.1</c:v>
                </c:pt>
                <c:pt idx="260">
                  <c:v>140.80000000000001</c:v>
                </c:pt>
                <c:pt idx="261">
                  <c:v>145.19999999999999</c:v>
                </c:pt>
                <c:pt idx="262">
                  <c:v>158.4</c:v>
                </c:pt>
                <c:pt idx="263">
                  <c:v>155.4</c:v>
                </c:pt>
                <c:pt idx="264">
                  <c:v>154</c:v>
                </c:pt>
                <c:pt idx="265">
                  <c:v>160.6</c:v>
                </c:pt>
                <c:pt idx="266">
                  <c:v>156.19999999999999</c:v>
                </c:pt>
                <c:pt idx="267">
                  <c:v>142.80000000000001</c:v>
                </c:pt>
                <c:pt idx="268">
                  <c:v>159.6</c:v>
                </c:pt>
                <c:pt idx="269">
                  <c:v>155.4</c:v>
                </c:pt>
                <c:pt idx="270">
                  <c:v>132.30000000000001</c:v>
                </c:pt>
                <c:pt idx="271">
                  <c:v>153.30000000000001</c:v>
                </c:pt>
                <c:pt idx="272">
                  <c:v>153.30000000000001</c:v>
                </c:pt>
                <c:pt idx="273">
                  <c:v>78</c:v>
                </c:pt>
                <c:pt idx="274">
                  <c:v>156</c:v>
                </c:pt>
                <c:pt idx="275">
                  <c:v>170.4</c:v>
                </c:pt>
                <c:pt idx="276">
                  <c:v>162.80000000000001</c:v>
                </c:pt>
                <c:pt idx="277">
                  <c:v>144</c:v>
                </c:pt>
                <c:pt idx="278">
                  <c:v>160.80000000000001</c:v>
                </c:pt>
                <c:pt idx="279">
                  <c:v>172.8</c:v>
                </c:pt>
                <c:pt idx="280">
                  <c:v>161.69999999999999</c:v>
                </c:pt>
                <c:pt idx="281">
                  <c:v>158.4</c:v>
                </c:pt>
                <c:pt idx="282">
                  <c:v>169.4</c:v>
                </c:pt>
                <c:pt idx="283">
                  <c:v>168.8</c:v>
                </c:pt>
                <c:pt idx="284">
                  <c:v>153.30000000000001</c:v>
                </c:pt>
                <c:pt idx="285">
                  <c:v>170.1</c:v>
                </c:pt>
                <c:pt idx="286">
                  <c:v>171.6</c:v>
                </c:pt>
                <c:pt idx="287">
                  <c:v>135.69999999999999</c:v>
                </c:pt>
                <c:pt idx="288">
                  <c:v>121</c:v>
                </c:pt>
                <c:pt idx="289">
                  <c:v>110</c:v>
                </c:pt>
                <c:pt idx="290">
                  <c:v>114.4</c:v>
                </c:pt>
                <c:pt idx="291">
                  <c:v>96.8</c:v>
                </c:pt>
                <c:pt idx="292">
                  <c:v>115.5</c:v>
                </c:pt>
                <c:pt idx="293">
                  <c:v>114.4</c:v>
                </c:pt>
                <c:pt idx="294">
                  <c:v>149.1</c:v>
                </c:pt>
                <c:pt idx="295">
                  <c:v>167.2</c:v>
                </c:pt>
                <c:pt idx="296">
                  <c:v>163.80000000000001</c:v>
                </c:pt>
                <c:pt idx="297">
                  <c:v>125.4</c:v>
                </c:pt>
                <c:pt idx="298">
                  <c:v>114.9</c:v>
                </c:pt>
                <c:pt idx="299">
                  <c:v>168</c:v>
                </c:pt>
                <c:pt idx="300">
                  <c:v>157.5</c:v>
                </c:pt>
                <c:pt idx="301">
                  <c:v>168</c:v>
                </c:pt>
                <c:pt idx="302">
                  <c:v>153.30000000000001</c:v>
                </c:pt>
                <c:pt idx="303">
                  <c:v>151.19999999999999</c:v>
                </c:pt>
                <c:pt idx="304">
                  <c:v>151.19999999999999</c:v>
                </c:pt>
                <c:pt idx="305">
                  <c:v>130.19999999999999</c:v>
                </c:pt>
                <c:pt idx="306">
                  <c:v>176.4</c:v>
                </c:pt>
                <c:pt idx="307">
                  <c:v>163.80000000000001</c:v>
                </c:pt>
                <c:pt idx="308">
                  <c:v>163.80000000000001</c:v>
                </c:pt>
                <c:pt idx="309">
                  <c:v>149.1</c:v>
                </c:pt>
                <c:pt idx="310">
                  <c:v>126</c:v>
                </c:pt>
                <c:pt idx="311">
                  <c:v>163.80000000000001</c:v>
                </c:pt>
                <c:pt idx="312">
                  <c:v>155.4</c:v>
                </c:pt>
                <c:pt idx="313">
                  <c:v>123.9</c:v>
                </c:pt>
                <c:pt idx="314">
                  <c:v>149.1</c:v>
                </c:pt>
                <c:pt idx="315">
                  <c:v>157.5</c:v>
                </c:pt>
                <c:pt idx="316">
                  <c:v>153.30000000000001</c:v>
                </c:pt>
                <c:pt idx="317">
                  <c:v>134.4</c:v>
                </c:pt>
                <c:pt idx="318">
                  <c:v>134.4</c:v>
                </c:pt>
                <c:pt idx="319">
                  <c:v>155.4</c:v>
                </c:pt>
                <c:pt idx="320">
                  <c:v>140.69999999999999</c:v>
                </c:pt>
                <c:pt idx="321">
                  <c:v>157.5</c:v>
                </c:pt>
                <c:pt idx="322">
                  <c:v>151.19999999999999</c:v>
                </c:pt>
                <c:pt idx="323">
                  <c:v>157.5</c:v>
                </c:pt>
                <c:pt idx="324">
                  <c:v>155.4</c:v>
                </c:pt>
                <c:pt idx="325">
                  <c:v>155.4</c:v>
                </c:pt>
                <c:pt idx="326">
                  <c:v>147</c:v>
                </c:pt>
                <c:pt idx="327">
                  <c:v>155.4</c:v>
                </c:pt>
                <c:pt idx="328">
                  <c:v>155.4</c:v>
                </c:pt>
                <c:pt idx="329">
                  <c:v>153.30000000000001</c:v>
                </c:pt>
                <c:pt idx="330">
                  <c:v>159.6</c:v>
                </c:pt>
                <c:pt idx="331">
                  <c:v>157.5</c:v>
                </c:pt>
                <c:pt idx="332">
                  <c:v>157.5</c:v>
                </c:pt>
                <c:pt idx="333">
                  <c:v>155.4</c:v>
                </c:pt>
                <c:pt idx="334">
                  <c:v>157.5</c:v>
                </c:pt>
                <c:pt idx="335">
                  <c:v>151.19999999999999</c:v>
                </c:pt>
                <c:pt idx="336">
                  <c:v>153.30000000000001</c:v>
                </c:pt>
                <c:pt idx="337">
                  <c:v>151.19999999999999</c:v>
                </c:pt>
                <c:pt idx="338">
                  <c:v>153.30000000000001</c:v>
                </c:pt>
                <c:pt idx="339">
                  <c:v>149.1</c:v>
                </c:pt>
                <c:pt idx="340">
                  <c:v>144.9</c:v>
                </c:pt>
                <c:pt idx="341">
                  <c:v>153.30000000000001</c:v>
                </c:pt>
                <c:pt idx="342">
                  <c:v>144.9</c:v>
                </c:pt>
                <c:pt idx="343">
                  <c:v>147</c:v>
                </c:pt>
                <c:pt idx="344">
                  <c:v>147</c:v>
                </c:pt>
                <c:pt idx="345">
                  <c:v>121.8</c:v>
                </c:pt>
                <c:pt idx="346">
                  <c:v>136.4</c:v>
                </c:pt>
                <c:pt idx="347">
                  <c:v>140.80000000000001</c:v>
                </c:pt>
                <c:pt idx="348">
                  <c:v>140.69999999999999</c:v>
                </c:pt>
                <c:pt idx="349">
                  <c:v>140.80000000000001</c:v>
                </c:pt>
                <c:pt idx="350">
                  <c:v>121.8</c:v>
                </c:pt>
                <c:pt idx="351">
                  <c:v>140.69999999999999</c:v>
                </c:pt>
                <c:pt idx="352">
                  <c:v>118.8</c:v>
                </c:pt>
                <c:pt idx="353">
                  <c:v>129.80000000000001</c:v>
                </c:pt>
                <c:pt idx="354">
                  <c:v>138.6</c:v>
                </c:pt>
                <c:pt idx="355">
                  <c:v>89.52</c:v>
                </c:pt>
                <c:pt idx="356">
                  <c:v>132</c:v>
                </c:pt>
                <c:pt idx="357">
                  <c:v>107.1</c:v>
                </c:pt>
                <c:pt idx="358">
                  <c:v>91.2</c:v>
                </c:pt>
                <c:pt idx="359">
                  <c:v>153.6</c:v>
                </c:pt>
                <c:pt idx="360">
                  <c:v>148.80000000000001</c:v>
                </c:pt>
                <c:pt idx="361">
                  <c:v>140.80000000000001</c:v>
                </c:pt>
                <c:pt idx="362">
                  <c:v>132.30000000000001</c:v>
                </c:pt>
                <c:pt idx="363">
                  <c:v>140.80000000000001</c:v>
                </c:pt>
                <c:pt idx="364">
                  <c:v>121</c:v>
                </c:pt>
                <c:pt idx="365">
                  <c:v>136.4</c:v>
                </c:pt>
                <c:pt idx="366">
                  <c:v>144</c:v>
                </c:pt>
                <c:pt idx="367">
                  <c:v>103.4</c:v>
                </c:pt>
                <c:pt idx="368">
                  <c:v>134.19999999999999</c:v>
                </c:pt>
                <c:pt idx="369">
                  <c:v>127.6</c:v>
                </c:pt>
                <c:pt idx="370">
                  <c:v>129.80000000000001</c:v>
                </c:pt>
                <c:pt idx="371">
                  <c:v>132</c:v>
                </c:pt>
                <c:pt idx="372">
                  <c:v>134.4</c:v>
                </c:pt>
                <c:pt idx="373">
                  <c:v>134.4</c:v>
                </c:pt>
                <c:pt idx="374">
                  <c:v>116.6</c:v>
                </c:pt>
                <c:pt idx="375">
                  <c:v>127.6</c:v>
                </c:pt>
                <c:pt idx="376">
                  <c:v>134.19999999999999</c:v>
                </c:pt>
                <c:pt idx="377">
                  <c:v>134.19999999999999</c:v>
                </c:pt>
                <c:pt idx="378">
                  <c:v>122.4</c:v>
                </c:pt>
                <c:pt idx="379">
                  <c:v>134.4</c:v>
                </c:pt>
                <c:pt idx="380">
                  <c:v>119.7</c:v>
                </c:pt>
                <c:pt idx="381">
                  <c:v>127.6</c:v>
                </c:pt>
                <c:pt idx="382">
                  <c:v>134.4</c:v>
                </c:pt>
                <c:pt idx="383">
                  <c:v>132</c:v>
                </c:pt>
                <c:pt idx="384">
                  <c:v>167.2</c:v>
                </c:pt>
                <c:pt idx="385">
                  <c:v>132</c:v>
                </c:pt>
                <c:pt idx="386">
                  <c:v>129.80000000000001</c:v>
                </c:pt>
                <c:pt idx="387">
                  <c:v>134.19999999999999</c:v>
                </c:pt>
                <c:pt idx="388">
                  <c:v>117.48</c:v>
                </c:pt>
                <c:pt idx="389">
                  <c:v>134.4</c:v>
                </c:pt>
                <c:pt idx="390">
                  <c:v>138.6</c:v>
                </c:pt>
                <c:pt idx="391">
                  <c:v>136.4</c:v>
                </c:pt>
                <c:pt idx="392">
                  <c:v>138.6</c:v>
                </c:pt>
                <c:pt idx="393">
                  <c:v>121</c:v>
                </c:pt>
                <c:pt idx="396">
                  <c:v>123.9</c:v>
                </c:pt>
                <c:pt idx="397">
                  <c:v>118.8</c:v>
                </c:pt>
                <c:pt idx="398">
                  <c:v>63.8</c:v>
                </c:pt>
                <c:pt idx="399">
                  <c:v>107.1</c:v>
                </c:pt>
                <c:pt idx="400">
                  <c:v>132.30000000000001</c:v>
                </c:pt>
                <c:pt idx="401">
                  <c:v>117.6</c:v>
                </c:pt>
                <c:pt idx="402">
                  <c:v>98.7</c:v>
                </c:pt>
                <c:pt idx="403">
                  <c:v>130.19999999999999</c:v>
                </c:pt>
                <c:pt idx="404">
                  <c:v>136.5</c:v>
                </c:pt>
                <c:pt idx="405">
                  <c:v>107.1</c:v>
                </c:pt>
                <c:pt idx="406">
                  <c:v>140.69999999999999</c:v>
                </c:pt>
                <c:pt idx="407">
                  <c:v>140.69999999999999</c:v>
                </c:pt>
                <c:pt idx="408">
                  <c:v>143</c:v>
                </c:pt>
                <c:pt idx="409">
                  <c:v>128.1</c:v>
                </c:pt>
                <c:pt idx="410">
                  <c:v>130.19999999999999</c:v>
                </c:pt>
                <c:pt idx="411">
                  <c:v>132.30000000000001</c:v>
                </c:pt>
                <c:pt idx="412">
                  <c:v>132.30000000000001</c:v>
                </c:pt>
                <c:pt idx="413">
                  <c:v>140.69999999999999</c:v>
                </c:pt>
                <c:pt idx="414">
                  <c:v>142.80000000000001</c:v>
                </c:pt>
                <c:pt idx="415">
                  <c:v>143</c:v>
                </c:pt>
                <c:pt idx="416">
                  <c:v>144.9</c:v>
                </c:pt>
                <c:pt idx="417">
                  <c:v>147</c:v>
                </c:pt>
                <c:pt idx="418">
                  <c:v>142.80000000000001</c:v>
                </c:pt>
                <c:pt idx="419">
                  <c:v>149.1</c:v>
                </c:pt>
                <c:pt idx="420">
                  <c:v>130.19999999999999</c:v>
                </c:pt>
                <c:pt idx="421">
                  <c:v>151.19999999999999</c:v>
                </c:pt>
                <c:pt idx="422">
                  <c:v>151.19999999999999</c:v>
                </c:pt>
                <c:pt idx="423">
                  <c:v>163.80000000000001</c:v>
                </c:pt>
                <c:pt idx="424">
                  <c:v>142.80000000000001</c:v>
                </c:pt>
                <c:pt idx="425">
                  <c:v>140.69999999999999</c:v>
                </c:pt>
                <c:pt idx="426">
                  <c:v>155.4</c:v>
                </c:pt>
                <c:pt idx="427">
                  <c:v>138.6</c:v>
                </c:pt>
                <c:pt idx="428">
                  <c:v>149.1</c:v>
                </c:pt>
                <c:pt idx="429">
                  <c:v>151.19999999999999</c:v>
                </c:pt>
                <c:pt idx="430">
                  <c:v>155.4</c:v>
                </c:pt>
                <c:pt idx="431">
                  <c:v>155.4</c:v>
                </c:pt>
                <c:pt idx="432">
                  <c:v>153.30000000000001</c:v>
                </c:pt>
                <c:pt idx="433">
                  <c:v>172.2</c:v>
                </c:pt>
                <c:pt idx="434">
                  <c:v>157.5</c:v>
                </c:pt>
                <c:pt idx="435">
                  <c:v>144.9</c:v>
                </c:pt>
                <c:pt idx="436">
                  <c:v>113.4</c:v>
                </c:pt>
                <c:pt idx="437">
                  <c:v>153.30000000000001</c:v>
                </c:pt>
                <c:pt idx="438">
                  <c:v>159.6</c:v>
                </c:pt>
                <c:pt idx="439">
                  <c:v>159.6</c:v>
                </c:pt>
                <c:pt idx="440">
                  <c:v>151.19999999999999</c:v>
                </c:pt>
                <c:pt idx="441">
                  <c:v>136.5</c:v>
                </c:pt>
                <c:pt idx="442">
                  <c:v>128.1</c:v>
                </c:pt>
                <c:pt idx="443">
                  <c:v>114.4</c:v>
                </c:pt>
                <c:pt idx="444">
                  <c:v>157.5</c:v>
                </c:pt>
                <c:pt idx="445">
                  <c:v>165.9</c:v>
                </c:pt>
                <c:pt idx="446">
                  <c:v>153.30000000000001</c:v>
                </c:pt>
                <c:pt idx="447">
                  <c:v>165.9</c:v>
                </c:pt>
                <c:pt idx="448">
                  <c:v>157.5</c:v>
                </c:pt>
                <c:pt idx="449">
                  <c:v>140.69999999999999</c:v>
                </c:pt>
                <c:pt idx="450">
                  <c:v>159.6</c:v>
                </c:pt>
                <c:pt idx="451">
                  <c:v>157.5</c:v>
                </c:pt>
                <c:pt idx="452">
                  <c:v>153.30000000000001</c:v>
                </c:pt>
                <c:pt idx="453">
                  <c:v>155.4</c:v>
                </c:pt>
                <c:pt idx="454">
                  <c:v>156.30000000000001</c:v>
                </c:pt>
                <c:pt idx="455">
                  <c:v>140.69999999999999</c:v>
                </c:pt>
                <c:pt idx="456">
                  <c:v>147</c:v>
                </c:pt>
                <c:pt idx="457">
                  <c:v>161.69999999999999</c:v>
                </c:pt>
                <c:pt idx="458">
                  <c:v>174.3</c:v>
                </c:pt>
                <c:pt idx="459">
                  <c:v>151.19999999999999</c:v>
                </c:pt>
                <c:pt idx="460">
                  <c:v>155.4</c:v>
                </c:pt>
                <c:pt idx="461">
                  <c:v>155.4</c:v>
                </c:pt>
                <c:pt idx="462">
                  <c:v>159.6</c:v>
                </c:pt>
                <c:pt idx="463">
                  <c:v>86.1</c:v>
                </c:pt>
                <c:pt idx="464">
                  <c:v>149.1</c:v>
                </c:pt>
                <c:pt idx="465">
                  <c:v>126</c:v>
                </c:pt>
                <c:pt idx="466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90-4922-A27D-BDFB0AF5DFAA}"/>
            </c:ext>
          </c:extLst>
        </c:ser>
        <c:ser>
          <c:idx val="4"/>
          <c:order val="4"/>
          <c:tx>
            <c:strRef>
              <c:f>Nitratos!$K$7</c:f>
              <c:strCache>
                <c:ptCount val="1"/>
                <c:pt idx="0">
                  <c:v>Azud CHS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Nitratos!$K$9:$K$485</c:f>
              <c:numCache>
                <c:formatCode>0</c:formatCode>
                <c:ptCount val="468"/>
                <c:pt idx="0">
                  <c:v>0</c:v>
                </c:pt>
                <c:pt idx="1">
                  <c:v>0</c:v>
                </c:pt>
                <c:pt idx="2" formatCode="0.00">
                  <c:v>352</c:v>
                </c:pt>
                <c:pt idx="3" formatCode="0.00">
                  <c:v>268</c:v>
                </c:pt>
                <c:pt idx="4" formatCode="0.00">
                  <c:v>262</c:v>
                </c:pt>
                <c:pt idx="5" formatCode="0.00">
                  <c:v>273</c:v>
                </c:pt>
                <c:pt idx="6" formatCode="0.00">
                  <c:v>172</c:v>
                </c:pt>
                <c:pt idx="7" formatCode="0.00">
                  <c:v>50</c:v>
                </c:pt>
                <c:pt idx="8" formatCode="0.00">
                  <c:v>141</c:v>
                </c:pt>
                <c:pt idx="10" formatCode="0.00">
                  <c:v>136</c:v>
                </c:pt>
                <c:pt idx="11" formatCode="0.00">
                  <c:v>178</c:v>
                </c:pt>
                <c:pt idx="12" formatCode="0.00">
                  <c:v>185</c:v>
                </c:pt>
                <c:pt idx="13" formatCode="0.00">
                  <c:v>170</c:v>
                </c:pt>
                <c:pt idx="14" formatCode="0.00">
                  <c:v>165</c:v>
                </c:pt>
                <c:pt idx="15" formatCode="0.00">
                  <c:v>179</c:v>
                </c:pt>
                <c:pt idx="16" formatCode="0.00">
                  <c:v>181</c:v>
                </c:pt>
                <c:pt idx="17" formatCode="0.00">
                  <c:v>182.7</c:v>
                </c:pt>
                <c:pt idx="18" formatCode="0.00">
                  <c:v>182.7</c:v>
                </c:pt>
                <c:pt idx="19" formatCode="0.00">
                  <c:v>174.3</c:v>
                </c:pt>
                <c:pt idx="20" formatCode="0.00">
                  <c:v>143</c:v>
                </c:pt>
                <c:pt idx="21" formatCode="0.00">
                  <c:v>57</c:v>
                </c:pt>
                <c:pt idx="22" formatCode="0.00">
                  <c:v>172</c:v>
                </c:pt>
                <c:pt idx="23" formatCode="0.00">
                  <c:v>176</c:v>
                </c:pt>
                <c:pt idx="24" formatCode="0.00">
                  <c:v>147</c:v>
                </c:pt>
                <c:pt idx="25" formatCode="0.00">
                  <c:v>147</c:v>
                </c:pt>
                <c:pt idx="26" formatCode="0.00">
                  <c:v>176</c:v>
                </c:pt>
                <c:pt idx="27" formatCode="0.00">
                  <c:v>143</c:v>
                </c:pt>
                <c:pt idx="28" formatCode="0.00">
                  <c:v>172</c:v>
                </c:pt>
                <c:pt idx="29" formatCode="0.00">
                  <c:v>172</c:v>
                </c:pt>
                <c:pt idx="30" formatCode="0.00">
                  <c:v>154</c:v>
                </c:pt>
                <c:pt idx="31" formatCode="0.00">
                  <c:v>149</c:v>
                </c:pt>
                <c:pt idx="32" formatCode="0.00">
                  <c:v>158</c:v>
                </c:pt>
                <c:pt idx="33" formatCode="0.00">
                  <c:v>134</c:v>
                </c:pt>
                <c:pt idx="34" formatCode="0.00">
                  <c:v>134</c:v>
                </c:pt>
                <c:pt idx="35" formatCode="0.00">
                  <c:v>120</c:v>
                </c:pt>
                <c:pt idx="36" formatCode="0.00">
                  <c:v>162</c:v>
                </c:pt>
                <c:pt idx="37" formatCode="0.00">
                  <c:v>130</c:v>
                </c:pt>
                <c:pt idx="38" formatCode="0.00">
                  <c:v>139</c:v>
                </c:pt>
                <c:pt idx="39" formatCode="0.00">
                  <c:v>132</c:v>
                </c:pt>
                <c:pt idx="40" formatCode="0.00">
                  <c:v>134</c:v>
                </c:pt>
                <c:pt idx="41" formatCode="0.00">
                  <c:v>84</c:v>
                </c:pt>
                <c:pt idx="42" formatCode="0.00">
                  <c:v>123</c:v>
                </c:pt>
                <c:pt idx="43" formatCode="0.00">
                  <c:v>108</c:v>
                </c:pt>
                <c:pt idx="44" formatCode="0.00">
                  <c:v>145</c:v>
                </c:pt>
                <c:pt idx="45" formatCode="0.00">
                  <c:v>141</c:v>
                </c:pt>
                <c:pt idx="46" formatCode="0.00">
                  <c:v>176</c:v>
                </c:pt>
                <c:pt idx="47" formatCode="0.00">
                  <c:v>141</c:v>
                </c:pt>
                <c:pt idx="48" formatCode="0.00">
                  <c:v>200</c:v>
                </c:pt>
                <c:pt idx="49" formatCode="0.00">
                  <c:v>163</c:v>
                </c:pt>
                <c:pt idx="50" formatCode="0.00">
                  <c:v>194</c:v>
                </c:pt>
                <c:pt idx="51" formatCode="0.00">
                  <c:v>181</c:v>
                </c:pt>
                <c:pt idx="52" formatCode="0.00">
                  <c:v>174</c:v>
                </c:pt>
                <c:pt idx="53" formatCode="0.00">
                  <c:v>118</c:v>
                </c:pt>
                <c:pt idx="54" formatCode="0.00">
                  <c:v>168</c:v>
                </c:pt>
                <c:pt idx="55" formatCode="0.00">
                  <c:v>161</c:v>
                </c:pt>
                <c:pt idx="56" formatCode="0.00">
                  <c:v>172</c:v>
                </c:pt>
                <c:pt idx="57" formatCode="0.00">
                  <c:v>197</c:v>
                </c:pt>
                <c:pt idx="58" formatCode="0.00">
                  <c:v>181</c:v>
                </c:pt>
                <c:pt idx="59" formatCode="0.00">
                  <c:v>268</c:v>
                </c:pt>
                <c:pt idx="60" formatCode="0.00">
                  <c:v>132</c:v>
                </c:pt>
                <c:pt idx="61" formatCode="0.00">
                  <c:v>132</c:v>
                </c:pt>
                <c:pt idx="62" formatCode="0.00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90-4922-A27D-BDFB0AF5DFAA}"/>
            </c:ext>
          </c:extLst>
        </c:ser>
        <c:ser>
          <c:idx val="5"/>
          <c:order val="5"/>
          <c:tx>
            <c:strRef>
              <c:f>Nitratos!$L$7</c:f>
              <c:strCache>
                <c:ptCount val="1"/>
                <c:pt idx="0">
                  <c:v>Tramo Medio Rambla Albujón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Nitratos!$L$9:$L$485</c:f>
              <c:numCache>
                <c:formatCode>0</c:formatCode>
                <c:ptCount val="468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 formatCode="0.00">
                  <c:v>160</c:v>
                </c:pt>
                <c:pt idx="4" formatCode="0.00">
                  <c:v>164</c:v>
                </c:pt>
                <c:pt idx="5" formatCode="0.00">
                  <c:v>151</c:v>
                </c:pt>
                <c:pt idx="6" formatCode="0.00">
                  <c:v>168</c:v>
                </c:pt>
                <c:pt idx="7" formatCode="0.00">
                  <c:v>31.5</c:v>
                </c:pt>
                <c:pt idx="8" formatCode="0.00">
                  <c:v>132</c:v>
                </c:pt>
                <c:pt idx="10" formatCode="0.00">
                  <c:v>82</c:v>
                </c:pt>
                <c:pt idx="11" formatCode="0.00">
                  <c:v>197</c:v>
                </c:pt>
                <c:pt idx="12" formatCode="0.00">
                  <c:v>78</c:v>
                </c:pt>
                <c:pt idx="13" formatCode="0.00">
                  <c:v>168</c:v>
                </c:pt>
                <c:pt idx="14" formatCode="0.00">
                  <c:v>80</c:v>
                </c:pt>
                <c:pt idx="15" formatCode="0.00">
                  <c:v>185</c:v>
                </c:pt>
                <c:pt idx="16" formatCode="0.00">
                  <c:v>189</c:v>
                </c:pt>
                <c:pt idx="17" formatCode="0.00">
                  <c:v>180.6</c:v>
                </c:pt>
                <c:pt idx="18" formatCode="0.00">
                  <c:v>170.1</c:v>
                </c:pt>
                <c:pt idx="19" formatCode="0.00">
                  <c:v>191.1</c:v>
                </c:pt>
                <c:pt idx="20" formatCode="0.00">
                  <c:v>90</c:v>
                </c:pt>
                <c:pt idx="21" formatCode="0.00">
                  <c:v>19.5</c:v>
                </c:pt>
                <c:pt idx="22" formatCode="0.00">
                  <c:v>190</c:v>
                </c:pt>
                <c:pt idx="23" formatCode="0.00">
                  <c:v>152</c:v>
                </c:pt>
                <c:pt idx="24" formatCode="0.00">
                  <c:v>184</c:v>
                </c:pt>
                <c:pt idx="25" formatCode="0.00">
                  <c:v>194</c:v>
                </c:pt>
                <c:pt idx="26" formatCode="0.00">
                  <c:v>200</c:v>
                </c:pt>
                <c:pt idx="27" formatCode="0.00">
                  <c:v>189</c:v>
                </c:pt>
                <c:pt idx="28" formatCode="0.00">
                  <c:v>200</c:v>
                </c:pt>
                <c:pt idx="29" formatCode="0.00">
                  <c:v>194</c:v>
                </c:pt>
                <c:pt idx="30" formatCode="0.00">
                  <c:v>121</c:v>
                </c:pt>
                <c:pt idx="31" formatCode="0.00">
                  <c:v>152</c:v>
                </c:pt>
                <c:pt idx="32" formatCode="0.00">
                  <c:v>163</c:v>
                </c:pt>
                <c:pt idx="33" formatCode="0.00">
                  <c:v>88</c:v>
                </c:pt>
                <c:pt idx="34" formatCode="0.00">
                  <c:v>126</c:v>
                </c:pt>
                <c:pt idx="35" formatCode="0.00">
                  <c:v>78</c:v>
                </c:pt>
                <c:pt idx="36" formatCode="0.00">
                  <c:v>126</c:v>
                </c:pt>
                <c:pt idx="37" formatCode="0.00">
                  <c:v>84</c:v>
                </c:pt>
                <c:pt idx="38" formatCode="0.00">
                  <c:v>145</c:v>
                </c:pt>
                <c:pt idx="39" formatCode="0.00">
                  <c:v>88</c:v>
                </c:pt>
                <c:pt idx="40" formatCode="0.00">
                  <c:v>88</c:v>
                </c:pt>
                <c:pt idx="41" formatCode="0.00">
                  <c:v>46</c:v>
                </c:pt>
                <c:pt idx="42" formatCode="0.00">
                  <c:v>107</c:v>
                </c:pt>
                <c:pt idx="43" formatCode="0.00">
                  <c:v>75</c:v>
                </c:pt>
                <c:pt idx="44" formatCode="0.00">
                  <c:v>141</c:v>
                </c:pt>
                <c:pt idx="45" formatCode="0.00">
                  <c:v>160</c:v>
                </c:pt>
                <c:pt idx="46" formatCode="0.00">
                  <c:v>162</c:v>
                </c:pt>
                <c:pt idx="47" formatCode="0.00">
                  <c:v>103</c:v>
                </c:pt>
                <c:pt idx="48" formatCode="0.00">
                  <c:v>174</c:v>
                </c:pt>
                <c:pt idx="49" formatCode="0.00">
                  <c:v>101</c:v>
                </c:pt>
                <c:pt idx="50" formatCode="0.00">
                  <c:v>178</c:v>
                </c:pt>
                <c:pt idx="51" formatCode="0.00">
                  <c:v>130</c:v>
                </c:pt>
                <c:pt idx="52" formatCode="0.00">
                  <c:v>154</c:v>
                </c:pt>
                <c:pt idx="53" formatCode="0.00">
                  <c:v>113</c:v>
                </c:pt>
                <c:pt idx="54" formatCode="0.00">
                  <c:v>141</c:v>
                </c:pt>
                <c:pt idx="55" formatCode="0.00">
                  <c:v>185</c:v>
                </c:pt>
                <c:pt idx="56" formatCode="0.00">
                  <c:v>195</c:v>
                </c:pt>
                <c:pt idx="57" formatCode="0.00">
                  <c:v>210</c:v>
                </c:pt>
                <c:pt idx="58" formatCode="0.00">
                  <c:v>218</c:v>
                </c:pt>
                <c:pt idx="59" formatCode="0.00">
                  <c:v>231</c:v>
                </c:pt>
                <c:pt idx="60" formatCode="0.00">
                  <c:v>200</c:v>
                </c:pt>
                <c:pt idx="61" formatCode="0.00">
                  <c:v>189</c:v>
                </c:pt>
                <c:pt idx="62" formatCode="0.00">
                  <c:v>208</c:v>
                </c:pt>
                <c:pt idx="63" formatCode="0.00">
                  <c:v>204</c:v>
                </c:pt>
                <c:pt idx="64" formatCode="0.00">
                  <c:v>210</c:v>
                </c:pt>
                <c:pt idx="65" formatCode="0.00">
                  <c:v>247</c:v>
                </c:pt>
                <c:pt idx="66" formatCode="0.00">
                  <c:v>210</c:v>
                </c:pt>
                <c:pt idx="67" formatCode="0.00">
                  <c:v>206</c:v>
                </c:pt>
                <c:pt idx="68" formatCode="0.00">
                  <c:v>166</c:v>
                </c:pt>
                <c:pt idx="69" formatCode="0.00">
                  <c:v>210</c:v>
                </c:pt>
                <c:pt idx="70" formatCode="0.00">
                  <c:v>289</c:v>
                </c:pt>
                <c:pt idx="71" formatCode="0.00">
                  <c:v>215</c:v>
                </c:pt>
                <c:pt idx="72" formatCode="0.00">
                  <c:v>134</c:v>
                </c:pt>
                <c:pt idx="73" formatCode="0.00">
                  <c:v>202</c:v>
                </c:pt>
                <c:pt idx="74" formatCode="0.00">
                  <c:v>193</c:v>
                </c:pt>
                <c:pt idx="75" formatCode="0.00">
                  <c:v>204</c:v>
                </c:pt>
                <c:pt idx="76" formatCode="0.00">
                  <c:v>200</c:v>
                </c:pt>
                <c:pt idx="77" formatCode="0.00">
                  <c:v>183</c:v>
                </c:pt>
                <c:pt idx="78" formatCode="0.00">
                  <c:v>193</c:v>
                </c:pt>
                <c:pt idx="79" formatCode="0.00">
                  <c:v>200</c:v>
                </c:pt>
                <c:pt idx="80" formatCode="0.00">
                  <c:v>15.3</c:v>
                </c:pt>
                <c:pt idx="81" formatCode="0.00">
                  <c:v>174</c:v>
                </c:pt>
                <c:pt idx="82" formatCode="0.00">
                  <c:v>153</c:v>
                </c:pt>
                <c:pt idx="83" formatCode="0.00">
                  <c:v>162</c:v>
                </c:pt>
                <c:pt idx="84" formatCode="0.00">
                  <c:v>178</c:v>
                </c:pt>
                <c:pt idx="85" formatCode="0.00">
                  <c:v>134</c:v>
                </c:pt>
                <c:pt idx="86" formatCode="0.00">
                  <c:v>145</c:v>
                </c:pt>
                <c:pt idx="87" formatCode="0.00">
                  <c:v>67</c:v>
                </c:pt>
                <c:pt idx="88" formatCode="0.00">
                  <c:v>151</c:v>
                </c:pt>
                <c:pt idx="89" formatCode="0.00">
                  <c:v>149</c:v>
                </c:pt>
                <c:pt idx="90" formatCode="0.00">
                  <c:v>168</c:v>
                </c:pt>
                <c:pt idx="91" formatCode="0.00">
                  <c:v>58</c:v>
                </c:pt>
                <c:pt idx="92" formatCode="0.00">
                  <c:v>147</c:v>
                </c:pt>
                <c:pt idx="93" formatCode="0.00">
                  <c:v>147</c:v>
                </c:pt>
                <c:pt idx="94" formatCode="0.00">
                  <c:v>111</c:v>
                </c:pt>
                <c:pt idx="95" formatCode="0.00">
                  <c:v>143</c:v>
                </c:pt>
                <c:pt idx="96" formatCode="0.00">
                  <c:v>183</c:v>
                </c:pt>
                <c:pt idx="97" formatCode="0.00">
                  <c:v>90</c:v>
                </c:pt>
                <c:pt idx="98" formatCode="0.00">
                  <c:v>78</c:v>
                </c:pt>
                <c:pt idx="99" formatCode="0.00">
                  <c:v>103</c:v>
                </c:pt>
                <c:pt idx="100" formatCode="0.00">
                  <c:v>74</c:v>
                </c:pt>
                <c:pt idx="101" formatCode="0.00">
                  <c:v>143</c:v>
                </c:pt>
                <c:pt idx="102" formatCode="0.00">
                  <c:v>159.6</c:v>
                </c:pt>
                <c:pt idx="103" formatCode="0.00">
                  <c:v>144.9</c:v>
                </c:pt>
                <c:pt idx="104" formatCode="0.00">
                  <c:v>88.2</c:v>
                </c:pt>
                <c:pt idx="111" formatCode="0.00">
                  <c:v>182.7</c:v>
                </c:pt>
                <c:pt idx="118" formatCode="0.00">
                  <c:v>90.3</c:v>
                </c:pt>
                <c:pt idx="125" formatCode="0.00">
                  <c:v>138.6</c:v>
                </c:pt>
                <c:pt idx="132" formatCode="0.00">
                  <c:v>191.1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90-4922-A27D-BDFB0AF5DFAA}"/>
            </c:ext>
          </c:extLst>
        </c:ser>
        <c:ser>
          <c:idx val="6"/>
          <c:order val="6"/>
          <c:tx>
            <c:strRef>
              <c:f>Nitratos!$M$7</c:f>
              <c:strCache>
                <c:ptCount val="1"/>
                <c:pt idx="0">
                  <c:v>Surgencia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Nitratos!$M$9:$M$485</c:f>
              <c:numCache>
                <c:formatCode>0.00</c:formatCode>
                <c:ptCount val="468"/>
                <c:pt idx="8">
                  <c:v>520</c:v>
                </c:pt>
                <c:pt idx="10">
                  <c:v>370</c:v>
                </c:pt>
                <c:pt idx="11">
                  <c:v>352</c:v>
                </c:pt>
                <c:pt idx="12">
                  <c:v>368</c:v>
                </c:pt>
                <c:pt idx="13">
                  <c:v>368</c:v>
                </c:pt>
                <c:pt idx="14">
                  <c:v>390</c:v>
                </c:pt>
                <c:pt idx="15">
                  <c:v>380</c:v>
                </c:pt>
                <c:pt idx="16">
                  <c:v>380</c:v>
                </c:pt>
                <c:pt idx="17">
                  <c:v>362.25</c:v>
                </c:pt>
                <c:pt idx="18">
                  <c:v>346.5</c:v>
                </c:pt>
                <c:pt idx="19">
                  <c:v>346.5</c:v>
                </c:pt>
                <c:pt idx="20">
                  <c:v>368</c:v>
                </c:pt>
                <c:pt idx="21">
                  <c:v>352</c:v>
                </c:pt>
                <c:pt idx="22">
                  <c:v>380</c:v>
                </c:pt>
                <c:pt idx="23">
                  <c:v>380</c:v>
                </c:pt>
                <c:pt idx="24">
                  <c:v>390</c:v>
                </c:pt>
                <c:pt idx="25">
                  <c:v>399</c:v>
                </c:pt>
                <c:pt idx="26">
                  <c:v>380</c:v>
                </c:pt>
                <c:pt idx="27">
                  <c:v>336</c:v>
                </c:pt>
                <c:pt idx="28">
                  <c:v>370</c:v>
                </c:pt>
                <c:pt idx="29">
                  <c:v>346</c:v>
                </c:pt>
                <c:pt idx="30">
                  <c:v>425.25</c:v>
                </c:pt>
                <c:pt idx="31">
                  <c:v>390</c:v>
                </c:pt>
                <c:pt idx="32">
                  <c:v>400</c:v>
                </c:pt>
                <c:pt idx="33">
                  <c:v>390</c:v>
                </c:pt>
                <c:pt idx="34">
                  <c:v>368</c:v>
                </c:pt>
                <c:pt idx="35">
                  <c:v>380</c:v>
                </c:pt>
                <c:pt idx="36">
                  <c:v>390</c:v>
                </c:pt>
                <c:pt idx="37">
                  <c:v>368</c:v>
                </c:pt>
                <c:pt idx="38">
                  <c:v>380</c:v>
                </c:pt>
                <c:pt idx="39">
                  <c:v>368</c:v>
                </c:pt>
                <c:pt idx="40">
                  <c:v>390</c:v>
                </c:pt>
                <c:pt idx="41">
                  <c:v>352</c:v>
                </c:pt>
                <c:pt idx="42">
                  <c:v>390</c:v>
                </c:pt>
                <c:pt idx="43">
                  <c:v>390</c:v>
                </c:pt>
                <c:pt idx="44">
                  <c:v>341</c:v>
                </c:pt>
                <c:pt idx="45">
                  <c:v>362</c:v>
                </c:pt>
                <c:pt idx="46">
                  <c:v>357</c:v>
                </c:pt>
                <c:pt idx="47">
                  <c:v>336</c:v>
                </c:pt>
                <c:pt idx="48">
                  <c:v>362</c:v>
                </c:pt>
                <c:pt idx="49">
                  <c:v>310</c:v>
                </c:pt>
                <c:pt idx="50">
                  <c:v>370</c:v>
                </c:pt>
                <c:pt idx="51">
                  <c:v>336</c:v>
                </c:pt>
                <c:pt idx="52">
                  <c:v>358</c:v>
                </c:pt>
                <c:pt idx="53">
                  <c:v>341</c:v>
                </c:pt>
                <c:pt idx="54">
                  <c:v>368</c:v>
                </c:pt>
                <c:pt idx="55">
                  <c:v>357</c:v>
                </c:pt>
                <c:pt idx="56">
                  <c:v>390</c:v>
                </c:pt>
                <c:pt idx="57">
                  <c:v>341</c:v>
                </c:pt>
                <c:pt idx="58">
                  <c:v>390</c:v>
                </c:pt>
                <c:pt idx="59">
                  <c:v>380</c:v>
                </c:pt>
                <c:pt idx="60">
                  <c:v>380</c:v>
                </c:pt>
                <c:pt idx="62">
                  <c:v>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90-4922-A27D-BDFB0AF5DFAA}"/>
            </c:ext>
          </c:extLst>
        </c:ser>
        <c:ser>
          <c:idx val="13"/>
          <c:order val="7"/>
          <c:tx>
            <c:strRef>
              <c:f>Nitratos!$N$7</c:f>
              <c:strCache>
                <c:ptCount val="1"/>
                <c:pt idx="0">
                  <c:v>Aliviadero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Nitratos!$N$9:$N$485</c:f>
              <c:numCache>
                <c:formatCode>0.00</c:formatCode>
                <c:ptCount val="468"/>
                <c:pt idx="49">
                  <c:v>183</c:v>
                </c:pt>
                <c:pt idx="50">
                  <c:v>204</c:v>
                </c:pt>
                <c:pt idx="51">
                  <c:v>175</c:v>
                </c:pt>
                <c:pt idx="52">
                  <c:v>167</c:v>
                </c:pt>
                <c:pt idx="53">
                  <c:v>183</c:v>
                </c:pt>
                <c:pt idx="54">
                  <c:v>205</c:v>
                </c:pt>
                <c:pt idx="55">
                  <c:v>0</c:v>
                </c:pt>
                <c:pt idx="56">
                  <c:v>231</c:v>
                </c:pt>
                <c:pt idx="57">
                  <c:v>189</c:v>
                </c:pt>
                <c:pt idx="58">
                  <c:v>220</c:v>
                </c:pt>
                <c:pt idx="59">
                  <c:v>226</c:v>
                </c:pt>
                <c:pt idx="60">
                  <c:v>176</c:v>
                </c:pt>
                <c:pt idx="61">
                  <c:v>215</c:v>
                </c:pt>
                <c:pt idx="62">
                  <c:v>202</c:v>
                </c:pt>
                <c:pt idx="63">
                  <c:v>242</c:v>
                </c:pt>
                <c:pt idx="64">
                  <c:v>242</c:v>
                </c:pt>
                <c:pt idx="65">
                  <c:v>242</c:v>
                </c:pt>
                <c:pt idx="66">
                  <c:v>226</c:v>
                </c:pt>
                <c:pt idx="67">
                  <c:v>200</c:v>
                </c:pt>
                <c:pt idx="68">
                  <c:v>231</c:v>
                </c:pt>
                <c:pt idx="69">
                  <c:v>215</c:v>
                </c:pt>
                <c:pt idx="70">
                  <c:v>247</c:v>
                </c:pt>
                <c:pt idx="71">
                  <c:v>0</c:v>
                </c:pt>
                <c:pt idx="72">
                  <c:v>0</c:v>
                </c:pt>
                <c:pt idx="73">
                  <c:v>268</c:v>
                </c:pt>
                <c:pt idx="74">
                  <c:v>236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231</c:v>
                </c:pt>
                <c:pt idx="80">
                  <c:v>0</c:v>
                </c:pt>
                <c:pt idx="81">
                  <c:v>247</c:v>
                </c:pt>
                <c:pt idx="82">
                  <c:v>257</c:v>
                </c:pt>
                <c:pt idx="83">
                  <c:v>252</c:v>
                </c:pt>
                <c:pt idx="84">
                  <c:v>273</c:v>
                </c:pt>
                <c:pt idx="85">
                  <c:v>247</c:v>
                </c:pt>
                <c:pt idx="86">
                  <c:v>257</c:v>
                </c:pt>
                <c:pt idx="87">
                  <c:v>200</c:v>
                </c:pt>
                <c:pt idx="88">
                  <c:v>200</c:v>
                </c:pt>
                <c:pt idx="89">
                  <c:v>205</c:v>
                </c:pt>
                <c:pt idx="90">
                  <c:v>0</c:v>
                </c:pt>
                <c:pt idx="91">
                  <c:v>215</c:v>
                </c:pt>
                <c:pt idx="92">
                  <c:v>278</c:v>
                </c:pt>
                <c:pt idx="93">
                  <c:v>273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247</c:v>
                </c:pt>
                <c:pt idx="98">
                  <c:v>242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154</c:v>
                </c:pt>
                <c:pt idx="161">
                  <c:v>52.8</c:v>
                </c:pt>
                <c:pt idx="162">
                  <c:v>262.5</c:v>
                </c:pt>
                <c:pt idx="163">
                  <c:v>0</c:v>
                </c:pt>
                <c:pt idx="164">
                  <c:v>0</c:v>
                </c:pt>
                <c:pt idx="165">
                  <c:v>183.75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215.25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236.25</c:v>
                </c:pt>
                <c:pt idx="193">
                  <c:v>241.5</c:v>
                </c:pt>
                <c:pt idx="194">
                  <c:v>0</c:v>
                </c:pt>
                <c:pt idx="195">
                  <c:v>247.5</c:v>
                </c:pt>
                <c:pt idx="196">
                  <c:v>138</c:v>
                </c:pt>
                <c:pt idx="197">
                  <c:v>256.2</c:v>
                </c:pt>
                <c:pt idx="198">
                  <c:v>225.75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269.5</c:v>
                </c:pt>
                <c:pt idx="282">
                  <c:v>153.30000000000001</c:v>
                </c:pt>
                <c:pt idx="284">
                  <c:v>132</c:v>
                </c:pt>
                <c:pt idx="286">
                  <c:v>0</c:v>
                </c:pt>
                <c:pt idx="287">
                  <c:v>247.5</c:v>
                </c:pt>
                <c:pt idx="288">
                  <c:v>286</c:v>
                </c:pt>
                <c:pt idx="290">
                  <c:v>252</c:v>
                </c:pt>
                <c:pt idx="292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246.75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241.5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199.5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231</c:v>
                </c:pt>
                <c:pt idx="346">
                  <c:v>246.75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214.5</c:v>
                </c:pt>
                <c:pt idx="361">
                  <c:v>0</c:v>
                </c:pt>
                <c:pt idx="362">
                  <c:v>302.5</c:v>
                </c:pt>
                <c:pt idx="363">
                  <c:v>0</c:v>
                </c:pt>
                <c:pt idx="364">
                  <c:v>247.5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220.5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225.75</c:v>
                </c:pt>
                <c:pt idx="438">
                  <c:v>241.5</c:v>
                </c:pt>
                <c:pt idx="439">
                  <c:v>246.75</c:v>
                </c:pt>
                <c:pt idx="440">
                  <c:v>231</c:v>
                </c:pt>
                <c:pt idx="441">
                  <c:v>225.75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231</c:v>
                </c:pt>
                <c:pt idx="453">
                  <c:v>278.25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7-4CB3-B03F-AF9C27A6E4B9}"/>
            </c:ext>
          </c:extLst>
        </c:ser>
        <c:ser>
          <c:idx val="7"/>
          <c:order val="8"/>
          <c:tx>
            <c:strRef>
              <c:f>Nitratos!$O$7</c:f>
              <c:strCache>
                <c:ptCount val="1"/>
                <c:pt idx="0">
                  <c:v>Obra de paso bajo carretera Los Urrutia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Nitratos!$O$9:$O$485</c:f>
              <c:numCache>
                <c:formatCode>0.00</c:formatCode>
                <c:ptCount val="468"/>
                <c:pt idx="9">
                  <c:v>294</c:v>
                </c:pt>
                <c:pt idx="11">
                  <c:v>262</c:v>
                </c:pt>
                <c:pt idx="12">
                  <c:v>284</c:v>
                </c:pt>
                <c:pt idx="13">
                  <c:v>273</c:v>
                </c:pt>
                <c:pt idx="14">
                  <c:v>302</c:v>
                </c:pt>
                <c:pt idx="15">
                  <c:v>315</c:v>
                </c:pt>
                <c:pt idx="16">
                  <c:v>299</c:v>
                </c:pt>
                <c:pt idx="17">
                  <c:v>309.75</c:v>
                </c:pt>
                <c:pt idx="18">
                  <c:v>278.25</c:v>
                </c:pt>
                <c:pt idx="19">
                  <c:v>283.5</c:v>
                </c:pt>
                <c:pt idx="20">
                  <c:v>315</c:v>
                </c:pt>
                <c:pt idx="21">
                  <c:v>168</c:v>
                </c:pt>
                <c:pt idx="22">
                  <c:v>341</c:v>
                </c:pt>
                <c:pt idx="23">
                  <c:v>315</c:v>
                </c:pt>
                <c:pt idx="24">
                  <c:v>304</c:v>
                </c:pt>
                <c:pt idx="25">
                  <c:v>273</c:v>
                </c:pt>
                <c:pt idx="26">
                  <c:v>326</c:v>
                </c:pt>
                <c:pt idx="27">
                  <c:v>299</c:v>
                </c:pt>
                <c:pt idx="28">
                  <c:v>304</c:v>
                </c:pt>
                <c:pt idx="29">
                  <c:v>262</c:v>
                </c:pt>
                <c:pt idx="30">
                  <c:v>299.25</c:v>
                </c:pt>
                <c:pt idx="31">
                  <c:v>320</c:v>
                </c:pt>
                <c:pt idx="32">
                  <c:v>294</c:v>
                </c:pt>
                <c:pt idx="33">
                  <c:v>304</c:v>
                </c:pt>
                <c:pt idx="34">
                  <c:v>268</c:v>
                </c:pt>
                <c:pt idx="35">
                  <c:v>310</c:v>
                </c:pt>
                <c:pt idx="36">
                  <c:v>299</c:v>
                </c:pt>
                <c:pt idx="37">
                  <c:v>315</c:v>
                </c:pt>
                <c:pt idx="38">
                  <c:v>336</c:v>
                </c:pt>
                <c:pt idx="39">
                  <c:v>320</c:v>
                </c:pt>
                <c:pt idx="40">
                  <c:v>315</c:v>
                </c:pt>
                <c:pt idx="41">
                  <c:v>210</c:v>
                </c:pt>
                <c:pt idx="42">
                  <c:v>326</c:v>
                </c:pt>
                <c:pt idx="43">
                  <c:v>304</c:v>
                </c:pt>
                <c:pt idx="44">
                  <c:v>252</c:v>
                </c:pt>
                <c:pt idx="45">
                  <c:v>273</c:v>
                </c:pt>
                <c:pt idx="46">
                  <c:v>278</c:v>
                </c:pt>
                <c:pt idx="47">
                  <c:v>257</c:v>
                </c:pt>
                <c:pt idx="48">
                  <c:v>247</c:v>
                </c:pt>
                <c:pt idx="49">
                  <c:v>262</c:v>
                </c:pt>
                <c:pt idx="50">
                  <c:v>252</c:v>
                </c:pt>
                <c:pt idx="51">
                  <c:v>252</c:v>
                </c:pt>
                <c:pt idx="52">
                  <c:v>248</c:v>
                </c:pt>
                <c:pt idx="53">
                  <c:v>194</c:v>
                </c:pt>
                <c:pt idx="54">
                  <c:v>268</c:v>
                </c:pt>
                <c:pt idx="55">
                  <c:v>253</c:v>
                </c:pt>
                <c:pt idx="56">
                  <c:v>278</c:v>
                </c:pt>
                <c:pt idx="57">
                  <c:v>231</c:v>
                </c:pt>
                <c:pt idx="58">
                  <c:v>257</c:v>
                </c:pt>
                <c:pt idx="59">
                  <c:v>273</c:v>
                </c:pt>
                <c:pt idx="60">
                  <c:v>214</c:v>
                </c:pt>
                <c:pt idx="61">
                  <c:v>242</c:v>
                </c:pt>
                <c:pt idx="62">
                  <c:v>220</c:v>
                </c:pt>
                <c:pt idx="63">
                  <c:v>226</c:v>
                </c:pt>
                <c:pt idx="64">
                  <c:v>231</c:v>
                </c:pt>
                <c:pt idx="65">
                  <c:v>257</c:v>
                </c:pt>
                <c:pt idx="66">
                  <c:v>220</c:v>
                </c:pt>
                <c:pt idx="67">
                  <c:v>257</c:v>
                </c:pt>
                <c:pt idx="68">
                  <c:v>278</c:v>
                </c:pt>
                <c:pt idx="69">
                  <c:v>226</c:v>
                </c:pt>
                <c:pt idx="70">
                  <c:v>268</c:v>
                </c:pt>
                <c:pt idx="71">
                  <c:v>215</c:v>
                </c:pt>
                <c:pt idx="72">
                  <c:v>128</c:v>
                </c:pt>
                <c:pt idx="73">
                  <c:v>284</c:v>
                </c:pt>
                <c:pt idx="74">
                  <c:v>257</c:v>
                </c:pt>
                <c:pt idx="75">
                  <c:v>257</c:v>
                </c:pt>
                <c:pt idx="76">
                  <c:v>236</c:v>
                </c:pt>
                <c:pt idx="77">
                  <c:v>257</c:v>
                </c:pt>
                <c:pt idx="78">
                  <c:v>247</c:v>
                </c:pt>
                <c:pt idx="79">
                  <c:v>247</c:v>
                </c:pt>
                <c:pt idx="80">
                  <c:v>226</c:v>
                </c:pt>
                <c:pt idx="81">
                  <c:v>284</c:v>
                </c:pt>
                <c:pt idx="82">
                  <c:v>294</c:v>
                </c:pt>
                <c:pt idx="83">
                  <c:v>278</c:v>
                </c:pt>
                <c:pt idx="84">
                  <c:v>294</c:v>
                </c:pt>
                <c:pt idx="85">
                  <c:v>252</c:v>
                </c:pt>
                <c:pt idx="86">
                  <c:v>278</c:v>
                </c:pt>
                <c:pt idx="87">
                  <c:v>273</c:v>
                </c:pt>
                <c:pt idx="88">
                  <c:v>278</c:v>
                </c:pt>
                <c:pt idx="89">
                  <c:v>273</c:v>
                </c:pt>
                <c:pt idx="90">
                  <c:v>273</c:v>
                </c:pt>
                <c:pt idx="91">
                  <c:v>247</c:v>
                </c:pt>
                <c:pt idx="92">
                  <c:v>294</c:v>
                </c:pt>
                <c:pt idx="93">
                  <c:v>284</c:v>
                </c:pt>
                <c:pt idx="94">
                  <c:v>273</c:v>
                </c:pt>
                <c:pt idx="95">
                  <c:v>284</c:v>
                </c:pt>
                <c:pt idx="96">
                  <c:v>252</c:v>
                </c:pt>
                <c:pt idx="97">
                  <c:v>262</c:v>
                </c:pt>
                <c:pt idx="98">
                  <c:v>242</c:v>
                </c:pt>
                <c:pt idx="99">
                  <c:v>226</c:v>
                </c:pt>
                <c:pt idx="100">
                  <c:v>236</c:v>
                </c:pt>
                <c:pt idx="101">
                  <c:v>226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273</c:v>
                </c:pt>
                <c:pt idx="143">
                  <c:v>262.5</c:v>
                </c:pt>
                <c:pt idx="144">
                  <c:v>294</c:v>
                </c:pt>
                <c:pt idx="145">
                  <c:v>294</c:v>
                </c:pt>
                <c:pt idx="146">
                  <c:v>283.5</c:v>
                </c:pt>
                <c:pt idx="147">
                  <c:v>270.25</c:v>
                </c:pt>
                <c:pt idx="148">
                  <c:v>294</c:v>
                </c:pt>
                <c:pt idx="149">
                  <c:v>267.75</c:v>
                </c:pt>
                <c:pt idx="150">
                  <c:v>299.25</c:v>
                </c:pt>
                <c:pt idx="151">
                  <c:v>278.25</c:v>
                </c:pt>
                <c:pt idx="152">
                  <c:v>288.75</c:v>
                </c:pt>
                <c:pt idx="153">
                  <c:v>283.5</c:v>
                </c:pt>
                <c:pt idx="154">
                  <c:v>283.5</c:v>
                </c:pt>
                <c:pt idx="155">
                  <c:v>283.5</c:v>
                </c:pt>
                <c:pt idx="156">
                  <c:v>267.75</c:v>
                </c:pt>
                <c:pt idx="157">
                  <c:v>273</c:v>
                </c:pt>
                <c:pt idx="158">
                  <c:v>283.5</c:v>
                </c:pt>
                <c:pt idx="159">
                  <c:v>209</c:v>
                </c:pt>
                <c:pt idx="160">
                  <c:v>315</c:v>
                </c:pt>
                <c:pt idx="161">
                  <c:v>288.75</c:v>
                </c:pt>
                <c:pt idx="162">
                  <c:v>294</c:v>
                </c:pt>
                <c:pt idx="163">
                  <c:v>174</c:v>
                </c:pt>
                <c:pt idx="164">
                  <c:v>267.75</c:v>
                </c:pt>
                <c:pt idx="165">
                  <c:v>173.25</c:v>
                </c:pt>
                <c:pt idx="166">
                  <c:v>236.25</c:v>
                </c:pt>
                <c:pt idx="167">
                  <c:v>257.25</c:v>
                </c:pt>
                <c:pt idx="168">
                  <c:v>283.5</c:v>
                </c:pt>
                <c:pt idx="169">
                  <c:v>246.75</c:v>
                </c:pt>
                <c:pt idx="170">
                  <c:v>220.5</c:v>
                </c:pt>
                <c:pt idx="171">
                  <c:v>246.75</c:v>
                </c:pt>
                <c:pt idx="172">
                  <c:v>262.5</c:v>
                </c:pt>
                <c:pt idx="173">
                  <c:v>267.75</c:v>
                </c:pt>
                <c:pt idx="174">
                  <c:v>252</c:v>
                </c:pt>
                <c:pt idx="175">
                  <c:v>246.75</c:v>
                </c:pt>
                <c:pt idx="176">
                  <c:v>246.75</c:v>
                </c:pt>
                <c:pt idx="177">
                  <c:v>273</c:v>
                </c:pt>
                <c:pt idx="178">
                  <c:v>231</c:v>
                </c:pt>
                <c:pt idx="179">
                  <c:v>262.5</c:v>
                </c:pt>
                <c:pt idx="180">
                  <c:v>262.5</c:v>
                </c:pt>
                <c:pt idx="181">
                  <c:v>231</c:v>
                </c:pt>
                <c:pt idx="182">
                  <c:v>252</c:v>
                </c:pt>
                <c:pt idx="183">
                  <c:v>241.5</c:v>
                </c:pt>
                <c:pt idx="184">
                  <c:v>225.75</c:v>
                </c:pt>
                <c:pt idx="185">
                  <c:v>246.75</c:v>
                </c:pt>
                <c:pt idx="186">
                  <c:v>246.75</c:v>
                </c:pt>
                <c:pt idx="187">
                  <c:v>257.25</c:v>
                </c:pt>
                <c:pt idx="188">
                  <c:v>236.5</c:v>
                </c:pt>
                <c:pt idx="189">
                  <c:v>241.5</c:v>
                </c:pt>
                <c:pt idx="190">
                  <c:v>246.75</c:v>
                </c:pt>
                <c:pt idx="191">
                  <c:v>262.5</c:v>
                </c:pt>
                <c:pt idx="192">
                  <c:v>246.75</c:v>
                </c:pt>
                <c:pt idx="193">
                  <c:v>252</c:v>
                </c:pt>
                <c:pt idx="194">
                  <c:v>236.25</c:v>
                </c:pt>
                <c:pt idx="195">
                  <c:v>246.75</c:v>
                </c:pt>
                <c:pt idx="196">
                  <c:v>220.5</c:v>
                </c:pt>
                <c:pt idx="197">
                  <c:v>262.5</c:v>
                </c:pt>
                <c:pt idx="198">
                  <c:v>236.25</c:v>
                </c:pt>
                <c:pt idx="199">
                  <c:v>231</c:v>
                </c:pt>
                <c:pt idx="200">
                  <c:v>220.5</c:v>
                </c:pt>
                <c:pt idx="201">
                  <c:v>220.5</c:v>
                </c:pt>
                <c:pt idx="202">
                  <c:v>236.5</c:v>
                </c:pt>
                <c:pt idx="203">
                  <c:v>231</c:v>
                </c:pt>
                <c:pt idx="204">
                  <c:v>215.25</c:v>
                </c:pt>
                <c:pt idx="205">
                  <c:v>246.75</c:v>
                </c:pt>
                <c:pt idx="206">
                  <c:v>262.5</c:v>
                </c:pt>
                <c:pt idx="207">
                  <c:v>225.75</c:v>
                </c:pt>
                <c:pt idx="208">
                  <c:v>225.75</c:v>
                </c:pt>
                <c:pt idx="209">
                  <c:v>214.5</c:v>
                </c:pt>
                <c:pt idx="210">
                  <c:v>231</c:v>
                </c:pt>
                <c:pt idx="211">
                  <c:v>220</c:v>
                </c:pt>
                <c:pt idx="212">
                  <c:v>241.5</c:v>
                </c:pt>
                <c:pt idx="213">
                  <c:v>231</c:v>
                </c:pt>
                <c:pt idx="214">
                  <c:v>236.25</c:v>
                </c:pt>
                <c:pt idx="215">
                  <c:v>225.5</c:v>
                </c:pt>
                <c:pt idx="216">
                  <c:v>220.5</c:v>
                </c:pt>
                <c:pt idx="217">
                  <c:v>231</c:v>
                </c:pt>
                <c:pt idx="218">
                  <c:v>194.25</c:v>
                </c:pt>
                <c:pt idx="219">
                  <c:v>215.25</c:v>
                </c:pt>
                <c:pt idx="220">
                  <c:v>204.75</c:v>
                </c:pt>
                <c:pt idx="221">
                  <c:v>215</c:v>
                </c:pt>
                <c:pt idx="222">
                  <c:v>225.5</c:v>
                </c:pt>
                <c:pt idx="223">
                  <c:v>304.5</c:v>
                </c:pt>
                <c:pt idx="224">
                  <c:v>214.5</c:v>
                </c:pt>
                <c:pt idx="225">
                  <c:v>220.5</c:v>
                </c:pt>
                <c:pt idx="226">
                  <c:v>210</c:v>
                </c:pt>
                <c:pt idx="227">
                  <c:v>236.25</c:v>
                </c:pt>
                <c:pt idx="228">
                  <c:v>157.5</c:v>
                </c:pt>
                <c:pt idx="229">
                  <c:v>212.75</c:v>
                </c:pt>
                <c:pt idx="230">
                  <c:v>225.75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73">
                  <c:v>66.3</c:v>
                </c:pt>
                <c:pt idx="274">
                  <c:v>258.5</c:v>
                </c:pt>
                <c:pt idx="275">
                  <c:v>302.5</c:v>
                </c:pt>
                <c:pt idx="276">
                  <c:v>257.25</c:v>
                </c:pt>
                <c:pt idx="278">
                  <c:v>269.5</c:v>
                </c:pt>
                <c:pt idx="280">
                  <c:v>257.25</c:v>
                </c:pt>
                <c:pt idx="282">
                  <c:v>273</c:v>
                </c:pt>
                <c:pt idx="284">
                  <c:v>231</c:v>
                </c:pt>
                <c:pt idx="286">
                  <c:v>294</c:v>
                </c:pt>
                <c:pt idx="288">
                  <c:v>267.75</c:v>
                </c:pt>
                <c:pt idx="290">
                  <c:v>262.5</c:v>
                </c:pt>
                <c:pt idx="292">
                  <c:v>278.25</c:v>
                </c:pt>
                <c:pt idx="294">
                  <c:v>278.25</c:v>
                </c:pt>
                <c:pt idx="296">
                  <c:v>262.5</c:v>
                </c:pt>
                <c:pt idx="298">
                  <c:v>252</c:v>
                </c:pt>
                <c:pt idx="300">
                  <c:v>231</c:v>
                </c:pt>
                <c:pt idx="302">
                  <c:v>280</c:v>
                </c:pt>
                <c:pt idx="304">
                  <c:v>267.75</c:v>
                </c:pt>
                <c:pt idx="306">
                  <c:v>320.25</c:v>
                </c:pt>
                <c:pt idx="308">
                  <c:v>257.25</c:v>
                </c:pt>
                <c:pt idx="310">
                  <c:v>252</c:v>
                </c:pt>
                <c:pt idx="312">
                  <c:v>252</c:v>
                </c:pt>
                <c:pt idx="314">
                  <c:v>267.75</c:v>
                </c:pt>
                <c:pt idx="315">
                  <c:v>267.75</c:v>
                </c:pt>
                <c:pt idx="316">
                  <c:v>246.75</c:v>
                </c:pt>
                <c:pt idx="317">
                  <c:v>241.5</c:v>
                </c:pt>
                <c:pt idx="318">
                  <c:v>252</c:v>
                </c:pt>
                <c:pt idx="319">
                  <c:v>257.25</c:v>
                </c:pt>
                <c:pt idx="320">
                  <c:v>231</c:v>
                </c:pt>
                <c:pt idx="321">
                  <c:v>267.75</c:v>
                </c:pt>
                <c:pt idx="322">
                  <c:v>262.5</c:v>
                </c:pt>
                <c:pt idx="323">
                  <c:v>241.5</c:v>
                </c:pt>
                <c:pt idx="324">
                  <c:v>257.25</c:v>
                </c:pt>
                <c:pt idx="325">
                  <c:v>252</c:v>
                </c:pt>
                <c:pt idx="326">
                  <c:v>283.5</c:v>
                </c:pt>
                <c:pt idx="327">
                  <c:v>262.5</c:v>
                </c:pt>
                <c:pt idx="328">
                  <c:v>252</c:v>
                </c:pt>
                <c:pt idx="329">
                  <c:v>241.5</c:v>
                </c:pt>
                <c:pt idx="330">
                  <c:v>257.25</c:v>
                </c:pt>
                <c:pt idx="331">
                  <c:v>267.75</c:v>
                </c:pt>
                <c:pt idx="332">
                  <c:v>267.75</c:v>
                </c:pt>
                <c:pt idx="333">
                  <c:v>273</c:v>
                </c:pt>
                <c:pt idx="334">
                  <c:v>278.25</c:v>
                </c:pt>
                <c:pt idx="335">
                  <c:v>273</c:v>
                </c:pt>
                <c:pt idx="336">
                  <c:v>267.75</c:v>
                </c:pt>
                <c:pt idx="337">
                  <c:v>267.75</c:v>
                </c:pt>
                <c:pt idx="338">
                  <c:v>262.5</c:v>
                </c:pt>
                <c:pt idx="339">
                  <c:v>257.25</c:v>
                </c:pt>
                <c:pt idx="340">
                  <c:v>252</c:v>
                </c:pt>
                <c:pt idx="341">
                  <c:v>240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215.25</c:v>
                </c:pt>
                <c:pt idx="356">
                  <c:v>199.5</c:v>
                </c:pt>
                <c:pt idx="357">
                  <c:v>199.5</c:v>
                </c:pt>
                <c:pt idx="358">
                  <c:v>154</c:v>
                </c:pt>
                <c:pt idx="359">
                  <c:v>236.25</c:v>
                </c:pt>
                <c:pt idx="360">
                  <c:v>204.75</c:v>
                </c:pt>
                <c:pt idx="361">
                  <c:v>225.75</c:v>
                </c:pt>
                <c:pt idx="362">
                  <c:v>225.75</c:v>
                </c:pt>
                <c:pt idx="363">
                  <c:v>241.5</c:v>
                </c:pt>
                <c:pt idx="364">
                  <c:v>241.5</c:v>
                </c:pt>
                <c:pt idx="365">
                  <c:v>0</c:v>
                </c:pt>
                <c:pt idx="366">
                  <c:v>241.5</c:v>
                </c:pt>
                <c:pt idx="367">
                  <c:v>246.75</c:v>
                </c:pt>
                <c:pt idx="368">
                  <c:v>215.25</c:v>
                </c:pt>
                <c:pt idx="369">
                  <c:v>225.75</c:v>
                </c:pt>
                <c:pt idx="370">
                  <c:v>231</c:v>
                </c:pt>
                <c:pt idx="371">
                  <c:v>225.75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154</c:v>
                </c:pt>
                <c:pt idx="399">
                  <c:v>170.1</c:v>
                </c:pt>
                <c:pt idx="400">
                  <c:v>161.69999999999999</c:v>
                </c:pt>
                <c:pt idx="401">
                  <c:v>182.7</c:v>
                </c:pt>
                <c:pt idx="402">
                  <c:v>172.2</c:v>
                </c:pt>
                <c:pt idx="403">
                  <c:v>199.5</c:v>
                </c:pt>
                <c:pt idx="404">
                  <c:v>205.8</c:v>
                </c:pt>
                <c:pt idx="405">
                  <c:v>180.6</c:v>
                </c:pt>
                <c:pt idx="406">
                  <c:v>210</c:v>
                </c:pt>
                <c:pt idx="407">
                  <c:v>215.25</c:v>
                </c:pt>
                <c:pt idx="408">
                  <c:v>220.5</c:v>
                </c:pt>
                <c:pt idx="409">
                  <c:v>204.75</c:v>
                </c:pt>
                <c:pt idx="410">
                  <c:v>220.5</c:v>
                </c:pt>
                <c:pt idx="411">
                  <c:v>220.5</c:v>
                </c:pt>
                <c:pt idx="412">
                  <c:v>194.25</c:v>
                </c:pt>
                <c:pt idx="413">
                  <c:v>225.75</c:v>
                </c:pt>
                <c:pt idx="414">
                  <c:v>231</c:v>
                </c:pt>
                <c:pt idx="415">
                  <c:v>231</c:v>
                </c:pt>
                <c:pt idx="416">
                  <c:v>231</c:v>
                </c:pt>
                <c:pt idx="417">
                  <c:v>215.25</c:v>
                </c:pt>
                <c:pt idx="418">
                  <c:v>210</c:v>
                </c:pt>
                <c:pt idx="419">
                  <c:v>225.75</c:v>
                </c:pt>
                <c:pt idx="420">
                  <c:v>215.25</c:v>
                </c:pt>
                <c:pt idx="421">
                  <c:v>220.5</c:v>
                </c:pt>
                <c:pt idx="422">
                  <c:v>231</c:v>
                </c:pt>
                <c:pt idx="423">
                  <c:v>231</c:v>
                </c:pt>
                <c:pt idx="424">
                  <c:v>220.5</c:v>
                </c:pt>
                <c:pt idx="425">
                  <c:v>215.25</c:v>
                </c:pt>
                <c:pt idx="426">
                  <c:v>231</c:v>
                </c:pt>
                <c:pt idx="427">
                  <c:v>204.75</c:v>
                </c:pt>
                <c:pt idx="428">
                  <c:v>225.75</c:v>
                </c:pt>
                <c:pt idx="429">
                  <c:v>231</c:v>
                </c:pt>
                <c:pt idx="430">
                  <c:v>236.25</c:v>
                </c:pt>
                <c:pt idx="431">
                  <c:v>215.25</c:v>
                </c:pt>
                <c:pt idx="432">
                  <c:v>225.75</c:v>
                </c:pt>
                <c:pt idx="433">
                  <c:v>236.25</c:v>
                </c:pt>
                <c:pt idx="434">
                  <c:v>241.5</c:v>
                </c:pt>
                <c:pt idx="435">
                  <c:v>199.5</c:v>
                </c:pt>
                <c:pt idx="436">
                  <c:v>194.25</c:v>
                </c:pt>
                <c:pt idx="437">
                  <c:v>241.5</c:v>
                </c:pt>
                <c:pt idx="438">
                  <c:v>204.75</c:v>
                </c:pt>
                <c:pt idx="439">
                  <c:v>236.25</c:v>
                </c:pt>
                <c:pt idx="440">
                  <c:v>220.5</c:v>
                </c:pt>
                <c:pt idx="441">
                  <c:v>231</c:v>
                </c:pt>
                <c:pt idx="442">
                  <c:v>183.75</c:v>
                </c:pt>
                <c:pt idx="443">
                  <c:v>189</c:v>
                </c:pt>
                <c:pt idx="444">
                  <c:v>220.5</c:v>
                </c:pt>
                <c:pt idx="445">
                  <c:v>257.25</c:v>
                </c:pt>
                <c:pt idx="446">
                  <c:v>278.25</c:v>
                </c:pt>
                <c:pt idx="447">
                  <c:v>246.75</c:v>
                </c:pt>
                <c:pt idx="448">
                  <c:v>246.75</c:v>
                </c:pt>
                <c:pt idx="449">
                  <c:v>236.25</c:v>
                </c:pt>
                <c:pt idx="450">
                  <c:v>241.5</c:v>
                </c:pt>
                <c:pt idx="451">
                  <c:v>236.25</c:v>
                </c:pt>
                <c:pt idx="452">
                  <c:v>225.75</c:v>
                </c:pt>
                <c:pt idx="453">
                  <c:v>225.75</c:v>
                </c:pt>
                <c:pt idx="454">
                  <c:v>183.75</c:v>
                </c:pt>
                <c:pt idx="455">
                  <c:v>236.25</c:v>
                </c:pt>
                <c:pt idx="456">
                  <c:v>215.25</c:v>
                </c:pt>
                <c:pt idx="457">
                  <c:v>273</c:v>
                </c:pt>
                <c:pt idx="458">
                  <c:v>246.75</c:v>
                </c:pt>
                <c:pt idx="459">
                  <c:v>236.25</c:v>
                </c:pt>
                <c:pt idx="460">
                  <c:v>246.75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90-4922-A27D-BDFB0AF5DFAA}"/>
            </c:ext>
          </c:extLst>
        </c:ser>
        <c:ser>
          <c:idx val="8"/>
          <c:order val="9"/>
          <c:tx>
            <c:strRef>
              <c:f>Nitratos!$P$7</c:f>
              <c:strCache>
                <c:ptCount val="1"/>
                <c:pt idx="0">
                  <c:v>Desembocadura rambla de Miranda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Nitratos!$P$9:$P$485</c:f>
              <c:numCache>
                <c:formatCode>0.00</c:formatCode>
                <c:ptCount val="468"/>
                <c:pt idx="9">
                  <c:v>210</c:v>
                </c:pt>
                <c:pt idx="11">
                  <c:v>153</c:v>
                </c:pt>
                <c:pt idx="12">
                  <c:v>42</c:v>
                </c:pt>
                <c:pt idx="13">
                  <c:v>5.7</c:v>
                </c:pt>
                <c:pt idx="14">
                  <c:v>154</c:v>
                </c:pt>
                <c:pt idx="15">
                  <c:v>170</c:v>
                </c:pt>
                <c:pt idx="16">
                  <c:v>151</c:v>
                </c:pt>
                <c:pt idx="17">
                  <c:v>90.2</c:v>
                </c:pt>
                <c:pt idx="18">
                  <c:v>15.4</c:v>
                </c:pt>
                <c:pt idx="19">
                  <c:v>5.3550000000000004</c:v>
                </c:pt>
                <c:pt idx="20">
                  <c:v>5.3</c:v>
                </c:pt>
                <c:pt idx="21">
                  <c:v>130</c:v>
                </c:pt>
                <c:pt idx="22">
                  <c:v>131</c:v>
                </c:pt>
                <c:pt idx="23">
                  <c:v>110</c:v>
                </c:pt>
                <c:pt idx="24">
                  <c:v>21</c:v>
                </c:pt>
                <c:pt idx="25">
                  <c:v>4.3</c:v>
                </c:pt>
                <c:pt idx="26">
                  <c:v>4.4000000000000004</c:v>
                </c:pt>
                <c:pt idx="27">
                  <c:v>4.2</c:v>
                </c:pt>
                <c:pt idx="28">
                  <c:v>5.3</c:v>
                </c:pt>
                <c:pt idx="29">
                  <c:v>5.3</c:v>
                </c:pt>
                <c:pt idx="30">
                  <c:v>58.8</c:v>
                </c:pt>
                <c:pt idx="31">
                  <c:v>132</c:v>
                </c:pt>
                <c:pt idx="32">
                  <c:v>105.6</c:v>
                </c:pt>
                <c:pt idx="33">
                  <c:v>30.8</c:v>
                </c:pt>
                <c:pt idx="34">
                  <c:v>10.8</c:v>
                </c:pt>
                <c:pt idx="35">
                  <c:v>4.5999999999999996</c:v>
                </c:pt>
                <c:pt idx="36">
                  <c:v>6.5</c:v>
                </c:pt>
                <c:pt idx="37">
                  <c:v>6.4</c:v>
                </c:pt>
                <c:pt idx="38">
                  <c:v>7.2</c:v>
                </c:pt>
                <c:pt idx="39">
                  <c:v>8.8000000000000007</c:v>
                </c:pt>
                <c:pt idx="40">
                  <c:v>9.5</c:v>
                </c:pt>
                <c:pt idx="41">
                  <c:v>8.4</c:v>
                </c:pt>
                <c:pt idx="42">
                  <c:v>9.1999999999999993</c:v>
                </c:pt>
                <c:pt idx="43">
                  <c:v>8.4</c:v>
                </c:pt>
                <c:pt idx="44">
                  <c:v>7.9</c:v>
                </c:pt>
                <c:pt idx="45">
                  <c:v>10.1</c:v>
                </c:pt>
                <c:pt idx="46">
                  <c:v>6.6</c:v>
                </c:pt>
                <c:pt idx="47">
                  <c:v>8.9</c:v>
                </c:pt>
                <c:pt idx="48">
                  <c:v>6.8</c:v>
                </c:pt>
                <c:pt idx="49">
                  <c:v>7</c:v>
                </c:pt>
                <c:pt idx="50">
                  <c:v>7.5</c:v>
                </c:pt>
                <c:pt idx="51">
                  <c:v>4.5999999999999996</c:v>
                </c:pt>
                <c:pt idx="52">
                  <c:v>7.9</c:v>
                </c:pt>
                <c:pt idx="53">
                  <c:v>4</c:v>
                </c:pt>
                <c:pt idx="54">
                  <c:v>6.8</c:v>
                </c:pt>
                <c:pt idx="55">
                  <c:v>7.9</c:v>
                </c:pt>
                <c:pt idx="56">
                  <c:v>6.7</c:v>
                </c:pt>
                <c:pt idx="57">
                  <c:v>6.5</c:v>
                </c:pt>
                <c:pt idx="58">
                  <c:v>7</c:v>
                </c:pt>
                <c:pt idx="59">
                  <c:v>7.9</c:v>
                </c:pt>
                <c:pt idx="60">
                  <c:v>6.8</c:v>
                </c:pt>
                <c:pt idx="61">
                  <c:v>6.7</c:v>
                </c:pt>
                <c:pt idx="62">
                  <c:v>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4.0999999999999996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 formatCode="0">
                  <c:v>0</c:v>
                </c:pt>
                <c:pt idx="89" formatCode="0">
                  <c:v>0</c:v>
                </c:pt>
                <c:pt idx="90" formatCode="0">
                  <c:v>0</c:v>
                </c:pt>
                <c:pt idx="91" formatCode="0">
                  <c:v>0</c:v>
                </c:pt>
                <c:pt idx="92">
                  <c:v>218</c:v>
                </c:pt>
                <c:pt idx="93">
                  <c:v>200</c:v>
                </c:pt>
                <c:pt idx="94">
                  <c:v>152</c:v>
                </c:pt>
                <c:pt idx="95">
                  <c:v>30.8</c:v>
                </c:pt>
                <c:pt idx="96">
                  <c:v>3.74</c:v>
                </c:pt>
                <c:pt idx="97" formatCode="0.0">
                  <c:v>7.7</c:v>
                </c:pt>
                <c:pt idx="98" formatCode="0.0">
                  <c:v>6.4</c:v>
                </c:pt>
                <c:pt idx="99">
                  <c:v>7.9</c:v>
                </c:pt>
                <c:pt idx="100">
                  <c:v>6.2</c:v>
                </c:pt>
                <c:pt idx="101">
                  <c:v>18.5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 formatCode="0">
                  <c:v>0</c:v>
                </c:pt>
                <c:pt idx="132">
                  <c:v>0</c:v>
                </c:pt>
                <c:pt idx="133">
                  <c:v>0</c:v>
                </c:pt>
                <c:pt idx="134" formatCode="0">
                  <c:v>0</c:v>
                </c:pt>
                <c:pt idx="135" formatCode="0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172.8</c:v>
                </c:pt>
                <c:pt idx="143">
                  <c:v>264</c:v>
                </c:pt>
                <c:pt idx="144">
                  <c:v>236.25</c:v>
                </c:pt>
                <c:pt idx="145">
                  <c:v>270</c:v>
                </c:pt>
                <c:pt idx="146">
                  <c:v>246.75</c:v>
                </c:pt>
                <c:pt idx="147">
                  <c:v>252</c:v>
                </c:pt>
                <c:pt idx="148">
                  <c:v>241.5</c:v>
                </c:pt>
                <c:pt idx="149">
                  <c:v>220</c:v>
                </c:pt>
                <c:pt idx="150">
                  <c:v>210</c:v>
                </c:pt>
                <c:pt idx="151">
                  <c:v>236.5</c:v>
                </c:pt>
                <c:pt idx="152">
                  <c:v>252</c:v>
                </c:pt>
                <c:pt idx="153">
                  <c:v>241.5</c:v>
                </c:pt>
                <c:pt idx="154">
                  <c:v>253</c:v>
                </c:pt>
                <c:pt idx="155">
                  <c:v>189</c:v>
                </c:pt>
                <c:pt idx="156">
                  <c:v>88</c:v>
                </c:pt>
                <c:pt idx="157">
                  <c:v>206.8</c:v>
                </c:pt>
                <c:pt idx="158">
                  <c:v>58.3</c:v>
                </c:pt>
                <c:pt idx="159">
                  <c:v>136.4</c:v>
                </c:pt>
                <c:pt idx="160">
                  <c:v>247.5</c:v>
                </c:pt>
                <c:pt idx="161">
                  <c:v>45.1</c:v>
                </c:pt>
                <c:pt idx="162">
                  <c:v>231</c:v>
                </c:pt>
                <c:pt idx="163">
                  <c:v>214.5</c:v>
                </c:pt>
                <c:pt idx="164">
                  <c:v>0</c:v>
                </c:pt>
                <c:pt idx="165">
                  <c:v>210</c:v>
                </c:pt>
                <c:pt idx="166">
                  <c:v>204.75</c:v>
                </c:pt>
                <c:pt idx="167">
                  <c:v>220</c:v>
                </c:pt>
                <c:pt idx="168">
                  <c:v>247.5</c:v>
                </c:pt>
                <c:pt idx="169">
                  <c:v>23.1</c:v>
                </c:pt>
                <c:pt idx="170">
                  <c:v>12.6</c:v>
                </c:pt>
                <c:pt idx="171">
                  <c:v>9.35</c:v>
                </c:pt>
                <c:pt idx="172">
                  <c:v>7.35</c:v>
                </c:pt>
                <c:pt idx="173">
                  <c:v>6.82</c:v>
                </c:pt>
                <c:pt idx="174">
                  <c:v>3.96</c:v>
                </c:pt>
                <c:pt idx="175">
                  <c:v>4.84</c:v>
                </c:pt>
                <c:pt idx="176">
                  <c:v>3.74</c:v>
                </c:pt>
                <c:pt idx="177">
                  <c:v>3.74</c:v>
                </c:pt>
                <c:pt idx="178">
                  <c:v>5.52</c:v>
                </c:pt>
                <c:pt idx="179">
                  <c:v>5.52</c:v>
                </c:pt>
                <c:pt idx="180">
                  <c:v>6</c:v>
                </c:pt>
                <c:pt idx="181" formatCode="0">
                  <c:v>0</c:v>
                </c:pt>
                <c:pt idx="182">
                  <c:v>0</c:v>
                </c:pt>
                <c:pt idx="183">
                  <c:v>0</c:v>
                </c:pt>
                <c:pt idx="184" formatCode="0">
                  <c:v>0</c:v>
                </c:pt>
                <c:pt idx="185" formatCode="0">
                  <c:v>0</c:v>
                </c:pt>
                <c:pt idx="186" formatCode="0">
                  <c:v>0</c:v>
                </c:pt>
                <c:pt idx="187" formatCode="0">
                  <c:v>0</c:v>
                </c:pt>
                <c:pt idx="188" formatCode="0">
                  <c:v>0</c:v>
                </c:pt>
                <c:pt idx="189" formatCode="0">
                  <c:v>0</c:v>
                </c:pt>
                <c:pt idx="190" formatCode="0">
                  <c:v>0</c:v>
                </c:pt>
                <c:pt idx="191" formatCode="0">
                  <c:v>0</c:v>
                </c:pt>
                <c:pt idx="192" formatCode="0">
                  <c:v>0</c:v>
                </c:pt>
                <c:pt idx="193">
                  <c:v>0</c:v>
                </c:pt>
                <c:pt idx="194" formatCode="0">
                  <c:v>0</c:v>
                </c:pt>
                <c:pt idx="195" formatCode="0">
                  <c:v>0</c:v>
                </c:pt>
                <c:pt idx="196" formatCode="0">
                  <c:v>0</c:v>
                </c:pt>
                <c:pt idx="197" formatCode="0">
                  <c:v>0</c:v>
                </c:pt>
                <c:pt idx="198" formatCode="0">
                  <c:v>0</c:v>
                </c:pt>
                <c:pt idx="199" formatCode="0">
                  <c:v>0</c:v>
                </c:pt>
                <c:pt idx="200" formatCode="0">
                  <c:v>0</c:v>
                </c:pt>
                <c:pt idx="201" formatCode="0">
                  <c:v>0</c:v>
                </c:pt>
                <c:pt idx="202" formatCode="0">
                  <c:v>0</c:v>
                </c:pt>
                <c:pt idx="203">
                  <c:v>0</c:v>
                </c:pt>
                <c:pt idx="204" formatCode="0">
                  <c:v>0</c:v>
                </c:pt>
                <c:pt idx="205" formatCode="0">
                  <c:v>0</c:v>
                </c:pt>
                <c:pt idx="206" formatCode="0">
                  <c:v>0</c:v>
                </c:pt>
                <c:pt idx="207" formatCode="0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 formatCode="0">
                  <c:v>0</c:v>
                </c:pt>
                <c:pt idx="212" formatCode="0">
                  <c:v>0</c:v>
                </c:pt>
                <c:pt idx="213" formatCode="0">
                  <c:v>0</c:v>
                </c:pt>
                <c:pt idx="214">
                  <c:v>0</c:v>
                </c:pt>
                <c:pt idx="215" formatCode="0">
                  <c:v>0</c:v>
                </c:pt>
                <c:pt idx="216" formatCode="0">
                  <c:v>0</c:v>
                </c:pt>
                <c:pt idx="217" formatCode="0">
                  <c:v>0</c:v>
                </c:pt>
                <c:pt idx="218">
                  <c:v>0</c:v>
                </c:pt>
                <c:pt idx="219" formatCode="0">
                  <c:v>0</c:v>
                </c:pt>
                <c:pt idx="220" formatCode="0">
                  <c:v>0</c:v>
                </c:pt>
                <c:pt idx="221" formatCode="0">
                  <c:v>0</c:v>
                </c:pt>
                <c:pt idx="222">
                  <c:v>0</c:v>
                </c:pt>
                <c:pt idx="223" formatCode="0">
                  <c:v>0</c:v>
                </c:pt>
                <c:pt idx="224" formatCode="0">
                  <c:v>0</c:v>
                </c:pt>
                <c:pt idx="225" formatCode="0">
                  <c:v>0</c:v>
                </c:pt>
                <c:pt idx="226">
                  <c:v>0</c:v>
                </c:pt>
                <c:pt idx="227">
                  <c:v>0</c:v>
                </c:pt>
                <c:pt idx="228" formatCode="0">
                  <c:v>0</c:v>
                </c:pt>
                <c:pt idx="229" formatCode="0">
                  <c:v>0</c:v>
                </c:pt>
                <c:pt idx="230" formatCode="0">
                  <c:v>0</c:v>
                </c:pt>
                <c:pt idx="231" formatCode="0">
                  <c:v>0</c:v>
                </c:pt>
                <c:pt idx="232" formatCode="0">
                  <c:v>0</c:v>
                </c:pt>
                <c:pt idx="233" formatCode="0">
                  <c:v>0</c:v>
                </c:pt>
                <c:pt idx="234" formatCode="0">
                  <c:v>0</c:v>
                </c:pt>
                <c:pt idx="235" formatCode="0">
                  <c:v>0</c:v>
                </c:pt>
                <c:pt idx="236" formatCode="0">
                  <c:v>0</c:v>
                </c:pt>
                <c:pt idx="237" formatCode="0">
                  <c:v>0</c:v>
                </c:pt>
                <c:pt idx="238" formatCode="0">
                  <c:v>0</c:v>
                </c:pt>
                <c:pt idx="239" formatCode="0">
                  <c:v>0</c:v>
                </c:pt>
                <c:pt idx="240" formatCode="0">
                  <c:v>0</c:v>
                </c:pt>
                <c:pt idx="241" formatCode="0">
                  <c:v>0</c:v>
                </c:pt>
                <c:pt idx="242" formatCode="0">
                  <c:v>0</c:v>
                </c:pt>
                <c:pt idx="243" formatCode="0">
                  <c:v>0</c:v>
                </c:pt>
                <c:pt idx="244" formatCode="0">
                  <c:v>0</c:v>
                </c:pt>
                <c:pt idx="245" formatCode="0">
                  <c:v>0</c:v>
                </c:pt>
                <c:pt idx="246" formatCode="0">
                  <c:v>0</c:v>
                </c:pt>
                <c:pt idx="247" formatCode="0">
                  <c:v>0</c:v>
                </c:pt>
                <c:pt idx="248" formatCode="0">
                  <c:v>0</c:v>
                </c:pt>
                <c:pt idx="249" formatCode="0">
                  <c:v>0</c:v>
                </c:pt>
                <c:pt idx="250" formatCode="0">
                  <c:v>0</c:v>
                </c:pt>
                <c:pt idx="251" formatCode="0">
                  <c:v>0</c:v>
                </c:pt>
                <c:pt idx="252" formatCode="0">
                  <c:v>0</c:v>
                </c:pt>
                <c:pt idx="253" formatCode="0">
                  <c:v>0</c:v>
                </c:pt>
                <c:pt idx="254" formatCode="0">
                  <c:v>0</c:v>
                </c:pt>
                <c:pt idx="255" formatCode="0">
                  <c:v>0</c:v>
                </c:pt>
                <c:pt idx="256" formatCode="0">
                  <c:v>0</c:v>
                </c:pt>
                <c:pt idx="257" formatCode="0">
                  <c:v>0</c:v>
                </c:pt>
                <c:pt idx="258" formatCode="0">
                  <c:v>0</c:v>
                </c:pt>
                <c:pt idx="259" formatCode="0">
                  <c:v>0</c:v>
                </c:pt>
                <c:pt idx="260" formatCode="0">
                  <c:v>0</c:v>
                </c:pt>
                <c:pt idx="261" formatCode="0">
                  <c:v>0</c:v>
                </c:pt>
                <c:pt idx="262" formatCode="0">
                  <c:v>0</c:v>
                </c:pt>
                <c:pt idx="263" formatCode="0">
                  <c:v>0</c:v>
                </c:pt>
                <c:pt idx="315">
                  <c:v>262.5</c:v>
                </c:pt>
                <c:pt idx="316" formatCode="0">
                  <c:v>246.75</c:v>
                </c:pt>
                <c:pt idx="317" formatCode="0">
                  <c:v>241.5</c:v>
                </c:pt>
                <c:pt idx="318">
                  <c:v>246.75</c:v>
                </c:pt>
                <c:pt idx="319">
                  <c:v>257.25</c:v>
                </c:pt>
                <c:pt idx="320" formatCode="0">
                  <c:v>210</c:v>
                </c:pt>
                <c:pt idx="321">
                  <c:v>246.75</c:v>
                </c:pt>
                <c:pt idx="322">
                  <c:v>262.5</c:v>
                </c:pt>
                <c:pt idx="323">
                  <c:v>236.25</c:v>
                </c:pt>
                <c:pt idx="324">
                  <c:v>262.5</c:v>
                </c:pt>
                <c:pt idx="325">
                  <c:v>257.25</c:v>
                </c:pt>
                <c:pt idx="326">
                  <c:v>257.25</c:v>
                </c:pt>
                <c:pt idx="327">
                  <c:v>252</c:v>
                </c:pt>
                <c:pt idx="328">
                  <c:v>252</c:v>
                </c:pt>
                <c:pt idx="329">
                  <c:v>102.9</c:v>
                </c:pt>
                <c:pt idx="330">
                  <c:v>252</c:v>
                </c:pt>
                <c:pt idx="331">
                  <c:v>252</c:v>
                </c:pt>
                <c:pt idx="332">
                  <c:v>257.25</c:v>
                </c:pt>
                <c:pt idx="333">
                  <c:v>257.25</c:v>
                </c:pt>
                <c:pt idx="334">
                  <c:v>257.25</c:v>
                </c:pt>
                <c:pt idx="335">
                  <c:v>246.75</c:v>
                </c:pt>
                <c:pt idx="336">
                  <c:v>246.75</c:v>
                </c:pt>
                <c:pt idx="337">
                  <c:v>246.75</c:v>
                </c:pt>
                <c:pt idx="338">
                  <c:v>246.75</c:v>
                </c:pt>
                <c:pt idx="339">
                  <c:v>241.5</c:v>
                </c:pt>
                <c:pt idx="340">
                  <c:v>231</c:v>
                </c:pt>
                <c:pt idx="341">
                  <c:v>273</c:v>
                </c:pt>
                <c:pt idx="342">
                  <c:v>225.75</c:v>
                </c:pt>
                <c:pt idx="343">
                  <c:v>215.25</c:v>
                </c:pt>
                <c:pt idx="344">
                  <c:v>152.25</c:v>
                </c:pt>
                <c:pt idx="345">
                  <c:v>204.75</c:v>
                </c:pt>
                <c:pt idx="346">
                  <c:v>110.25</c:v>
                </c:pt>
                <c:pt idx="347">
                  <c:v>81.900000000000006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71.28</c:v>
                </c:pt>
                <c:pt idx="356">
                  <c:v>0</c:v>
                </c:pt>
                <c:pt idx="357">
                  <c:v>176.4</c:v>
                </c:pt>
                <c:pt idx="358">
                  <c:v>201.6</c:v>
                </c:pt>
                <c:pt idx="359">
                  <c:v>0</c:v>
                </c:pt>
                <c:pt idx="360">
                  <c:v>184.8</c:v>
                </c:pt>
                <c:pt idx="361">
                  <c:v>0</c:v>
                </c:pt>
                <c:pt idx="362">
                  <c:v>193.2</c:v>
                </c:pt>
                <c:pt idx="363">
                  <c:v>0</c:v>
                </c:pt>
                <c:pt idx="364">
                  <c:v>205.8</c:v>
                </c:pt>
                <c:pt idx="365">
                  <c:v>201.18</c:v>
                </c:pt>
                <c:pt idx="366">
                  <c:v>225.5</c:v>
                </c:pt>
                <c:pt idx="367">
                  <c:v>199.5</c:v>
                </c:pt>
                <c:pt idx="368" formatCode="0">
                  <c:v>0</c:v>
                </c:pt>
                <c:pt idx="369" formatCode="0">
                  <c:v>0</c:v>
                </c:pt>
                <c:pt idx="370" formatCode="0">
                  <c:v>0</c:v>
                </c:pt>
                <c:pt idx="371" formatCode="0">
                  <c:v>0</c:v>
                </c:pt>
                <c:pt idx="372" formatCode="0">
                  <c:v>0</c:v>
                </c:pt>
                <c:pt idx="373" formatCode="0">
                  <c:v>0</c:v>
                </c:pt>
                <c:pt idx="374" formatCode="0">
                  <c:v>0</c:v>
                </c:pt>
                <c:pt idx="375" formatCode="0">
                  <c:v>0</c:v>
                </c:pt>
                <c:pt idx="376" formatCode="0">
                  <c:v>0</c:v>
                </c:pt>
                <c:pt idx="377" formatCode="0">
                  <c:v>0</c:v>
                </c:pt>
                <c:pt idx="378" formatCode="0">
                  <c:v>0</c:v>
                </c:pt>
                <c:pt idx="379" formatCode="0">
                  <c:v>0</c:v>
                </c:pt>
                <c:pt idx="380" formatCode="0">
                  <c:v>0</c:v>
                </c:pt>
                <c:pt idx="381" formatCode="0">
                  <c:v>0</c:v>
                </c:pt>
                <c:pt idx="382" formatCode="0">
                  <c:v>0</c:v>
                </c:pt>
                <c:pt idx="383" formatCode="0">
                  <c:v>0</c:v>
                </c:pt>
                <c:pt idx="384" formatCode="0">
                  <c:v>0</c:v>
                </c:pt>
                <c:pt idx="385" formatCode="0">
                  <c:v>0</c:v>
                </c:pt>
                <c:pt idx="386" formatCode="0">
                  <c:v>0</c:v>
                </c:pt>
                <c:pt idx="387" formatCode="0">
                  <c:v>0</c:v>
                </c:pt>
                <c:pt idx="388" formatCode="0">
                  <c:v>0</c:v>
                </c:pt>
                <c:pt idx="389" formatCode="0">
                  <c:v>0</c:v>
                </c:pt>
                <c:pt idx="390" formatCode="0">
                  <c:v>0</c:v>
                </c:pt>
                <c:pt idx="391" formatCode="0">
                  <c:v>0</c:v>
                </c:pt>
                <c:pt idx="392" formatCode="0">
                  <c:v>0</c:v>
                </c:pt>
                <c:pt idx="393" formatCode="0">
                  <c:v>0</c:v>
                </c:pt>
                <c:pt idx="394" formatCode="0">
                  <c:v>0</c:v>
                </c:pt>
                <c:pt idx="395" formatCode="0">
                  <c:v>0</c:v>
                </c:pt>
                <c:pt idx="396" formatCode="0">
                  <c:v>0</c:v>
                </c:pt>
                <c:pt idx="397" formatCode="0">
                  <c:v>0</c:v>
                </c:pt>
                <c:pt idx="398" formatCode="0">
                  <c:v>0</c:v>
                </c:pt>
                <c:pt idx="399" formatCode="0">
                  <c:v>0</c:v>
                </c:pt>
                <c:pt idx="400" formatCode="0">
                  <c:v>0</c:v>
                </c:pt>
                <c:pt idx="401" formatCode="0">
                  <c:v>0</c:v>
                </c:pt>
                <c:pt idx="402" formatCode="0">
                  <c:v>0</c:v>
                </c:pt>
                <c:pt idx="403" formatCode="0">
                  <c:v>0</c:v>
                </c:pt>
                <c:pt idx="404" formatCode="0">
                  <c:v>0</c:v>
                </c:pt>
                <c:pt idx="405" formatCode="0">
                  <c:v>0</c:v>
                </c:pt>
                <c:pt idx="406" formatCode="0">
                  <c:v>0</c:v>
                </c:pt>
                <c:pt idx="407" formatCode="0">
                  <c:v>0</c:v>
                </c:pt>
                <c:pt idx="408" formatCode="0">
                  <c:v>0</c:v>
                </c:pt>
                <c:pt idx="409" formatCode="0">
                  <c:v>0</c:v>
                </c:pt>
                <c:pt idx="410" formatCode="0">
                  <c:v>0</c:v>
                </c:pt>
                <c:pt idx="411" formatCode="0">
                  <c:v>0</c:v>
                </c:pt>
                <c:pt idx="412" formatCode="0">
                  <c:v>0</c:v>
                </c:pt>
                <c:pt idx="413" formatCode="0">
                  <c:v>0</c:v>
                </c:pt>
                <c:pt idx="414" formatCode="0">
                  <c:v>0</c:v>
                </c:pt>
                <c:pt idx="415" formatCode="0">
                  <c:v>0</c:v>
                </c:pt>
                <c:pt idx="416" formatCode="0">
                  <c:v>0</c:v>
                </c:pt>
                <c:pt idx="417" formatCode="0">
                  <c:v>0</c:v>
                </c:pt>
                <c:pt idx="418" formatCode="0">
                  <c:v>0</c:v>
                </c:pt>
                <c:pt idx="419" formatCode="0">
                  <c:v>0</c:v>
                </c:pt>
                <c:pt idx="420" formatCode="0">
                  <c:v>0</c:v>
                </c:pt>
                <c:pt idx="421" formatCode="0">
                  <c:v>0</c:v>
                </c:pt>
                <c:pt idx="422" formatCode="0">
                  <c:v>0</c:v>
                </c:pt>
                <c:pt idx="423" formatCode="0">
                  <c:v>0</c:v>
                </c:pt>
                <c:pt idx="424" formatCode="0">
                  <c:v>0</c:v>
                </c:pt>
                <c:pt idx="425" formatCode="0">
                  <c:v>0</c:v>
                </c:pt>
                <c:pt idx="426" formatCode="0">
                  <c:v>0</c:v>
                </c:pt>
                <c:pt idx="427" formatCode="0">
                  <c:v>0</c:v>
                </c:pt>
                <c:pt idx="428" formatCode="0">
                  <c:v>0</c:v>
                </c:pt>
                <c:pt idx="429" formatCode="0">
                  <c:v>0</c:v>
                </c:pt>
                <c:pt idx="430" formatCode="0">
                  <c:v>0</c:v>
                </c:pt>
                <c:pt idx="431" formatCode="0">
                  <c:v>0</c:v>
                </c:pt>
                <c:pt idx="432" formatCode="0">
                  <c:v>0</c:v>
                </c:pt>
                <c:pt idx="433" formatCode="0">
                  <c:v>0</c:v>
                </c:pt>
                <c:pt idx="434" formatCode="0">
                  <c:v>0</c:v>
                </c:pt>
                <c:pt idx="435" formatCode="0">
                  <c:v>0</c:v>
                </c:pt>
                <c:pt idx="436" formatCode="0">
                  <c:v>0</c:v>
                </c:pt>
                <c:pt idx="437" formatCode="0">
                  <c:v>0</c:v>
                </c:pt>
                <c:pt idx="438" formatCode="0">
                  <c:v>0</c:v>
                </c:pt>
                <c:pt idx="439" formatCode="0">
                  <c:v>0</c:v>
                </c:pt>
                <c:pt idx="440" formatCode="0">
                  <c:v>0</c:v>
                </c:pt>
                <c:pt idx="441" formatCode="0">
                  <c:v>0</c:v>
                </c:pt>
                <c:pt idx="442" formatCode="0">
                  <c:v>0</c:v>
                </c:pt>
                <c:pt idx="443" formatCode="0">
                  <c:v>0</c:v>
                </c:pt>
                <c:pt idx="444" formatCode="0">
                  <c:v>0</c:v>
                </c:pt>
                <c:pt idx="445" formatCode="0">
                  <c:v>0</c:v>
                </c:pt>
                <c:pt idx="446" formatCode="0">
                  <c:v>0</c:v>
                </c:pt>
                <c:pt idx="447" formatCode="0">
                  <c:v>0</c:v>
                </c:pt>
                <c:pt idx="448" formatCode="0">
                  <c:v>0</c:v>
                </c:pt>
                <c:pt idx="449" formatCode="0">
                  <c:v>0</c:v>
                </c:pt>
                <c:pt idx="450" formatCode="0">
                  <c:v>0</c:v>
                </c:pt>
                <c:pt idx="451" formatCode="0">
                  <c:v>0</c:v>
                </c:pt>
                <c:pt idx="452" formatCode="0">
                  <c:v>0</c:v>
                </c:pt>
                <c:pt idx="453" formatCode="0">
                  <c:v>0</c:v>
                </c:pt>
                <c:pt idx="454" formatCode="0">
                  <c:v>0</c:v>
                </c:pt>
                <c:pt idx="455" formatCode="0">
                  <c:v>0</c:v>
                </c:pt>
                <c:pt idx="456" formatCode="0">
                  <c:v>0</c:v>
                </c:pt>
                <c:pt idx="457" formatCode="0">
                  <c:v>0</c:v>
                </c:pt>
                <c:pt idx="458" formatCode="0">
                  <c:v>0</c:v>
                </c:pt>
                <c:pt idx="459" formatCode="0">
                  <c:v>0</c:v>
                </c:pt>
                <c:pt idx="460" formatCode="0">
                  <c:v>0</c:v>
                </c:pt>
                <c:pt idx="461" formatCode="0">
                  <c:v>0</c:v>
                </c:pt>
                <c:pt idx="462" formatCode="0">
                  <c:v>0</c:v>
                </c:pt>
                <c:pt idx="463" formatCode="0">
                  <c:v>0</c:v>
                </c:pt>
                <c:pt idx="464" formatCode="0">
                  <c:v>0</c:v>
                </c:pt>
                <c:pt idx="465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90-4922-A27D-BDFB0AF5DFAA}"/>
            </c:ext>
          </c:extLst>
        </c:ser>
        <c:ser>
          <c:idx val="9"/>
          <c:order val="10"/>
          <c:tx>
            <c:strRef>
              <c:f>Nitratos!$Q$7</c:f>
              <c:strCache>
                <c:ptCount val="1"/>
                <c:pt idx="0">
                  <c:v>Desembocadura rambla del Miedo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Nitratos!$Q$9:$Q$485</c:f>
              <c:numCache>
                <c:formatCode>0.00</c:formatCode>
                <c:ptCount val="468"/>
                <c:pt idx="9">
                  <c:v>4</c:v>
                </c:pt>
                <c:pt idx="11">
                  <c:v>10.9</c:v>
                </c:pt>
                <c:pt idx="12">
                  <c:v>16.8</c:v>
                </c:pt>
                <c:pt idx="13">
                  <c:v>3.15</c:v>
                </c:pt>
                <c:pt idx="14">
                  <c:v>63</c:v>
                </c:pt>
                <c:pt idx="15">
                  <c:v>6.3</c:v>
                </c:pt>
                <c:pt idx="16">
                  <c:v>12.2</c:v>
                </c:pt>
                <c:pt idx="17">
                  <c:v>4.18</c:v>
                </c:pt>
                <c:pt idx="18">
                  <c:v>19.8</c:v>
                </c:pt>
                <c:pt idx="19">
                  <c:v>4.08</c:v>
                </c:pt>
                <c:pt idx="20">
                  <c:v>3.19</c:v>
                </c:pt>
                <c:pt idx="21">
                  <c:v>27</c:v>
                </c:pt>
                <c:pt idx="22">
                  <c:v>5.2</c:v>
                </c:pt>
                <c:pt idx="23">
                  <c:v>2.84</c:v>
                </c:pt>
                <c:pt idx="24">
                  <c:v>5.5</c:v>
                </c:pt>
                <c:pt idx="25">
                  <c:v>3.6</c:v>
                </c:pt>
                <c:pt idx="26">
                  <c:v>2.1</c:v>
                </c:pt>
                <c:pt idx="27">
                  <c:v>5.4</c:v>
                </c:pt>
                <c:pt idx="28">
                  <c:v>3.26</c:v>
                </c:pt>
                <c:pt idx="29">
                  <c:v>3.41</c:v>
                </c:pt>
                <c:pt idx="30">
                  <c:v>50.4</c:v>
                </c:pt>
                <c:pt idx="31">
                  <c:v>34.799999999999997</c:v>
                </c:pt>
                <c:pt idx="32">
                  <c:v>5.5</c:v>
                </c:pt>
                <c:pt idx="33">
                  <c:v>3.3</c:v>
                </c:pt>
                <c:pt idx="34">
                  <c:v>5.6</c:v>
                </c:pt>
                <c:pt idx="35">
                  <c:v>3.7</c:v>
                </c:pt>
                <c:pt idx="36">
                  <c:v>3.48</c:v>
                </c:pt>
                <c:pt idx="37">
                  <c:v>3.15</c:v>
                </c:pt>
                <c:pt idx="38">
                  <c:v>3.3</c:v>
                </c:pt>
                <c:pt idx="39">
                  <c:v>6</c:v>
                </c:pt>
                <c:pt idx="40">
                  <c:v>4.4000000000000004</c:v>
                </c:pt>
                <c:pt idx="41">
                  <c:v>5.4</c:v>
                </c:pt>
                <c:pt idx="42">
                  <c:v>4.2</c:v>
                </c:pt>
                <c:pt idx="43">
                  <c:v>3.48</c:v>
                </c:pt>
                <c:pt idx="44">
                  <c:v>5.0999999999999996</c:v>
                </c:pt>
                <c:pt idx="45">
                  <c:v>6.8</c:v>
                </c:pt>
                <c:pt idx="46">
                  <c:v>4.5</c:v>
                </c:pt>
                <c:pt idx="47">
                  <c:v>5.3</c:v>
                </c:pt>
                <c:pt idx="48">
                  <c:v>5.5</c:v>
                </c:pt>
                <c:pt idx="49">
                  <c:v>5.9</c:v>
                </c:pt>
                <c:pt idx="50">
                  <c:v>5.6</c:v>
                </c:pt>
                <c:pt idx="51">
                  <c:v>5.8</c:v>
                </c:pt>
                <c:pt idx="52">
                  <c:v>7.32</c:v>
                </c:pt>
                <c:pt idx="53">
                  <c:v>6.4</c:v>
                </c:pt>
                <c:pt idx="54">
                  <c:v>5.9</c:v>
                </c:pt>
                <c:pt idx="55">
                  <c:v>7.3</c:v>
                </c:pt>
                <c:pt idx="56">
                  <c:v>6.6</c:v>
                </c:pt>
                <c:pt idx="57">
                  <c:v>6.5</c:v>
                </c:pt>
                <c:pt idx="58">
                  <c:v>6.4</c:v>
                </c:pt>
                <c:pt idx="59">
                  <c:v>7.8</c:v>
                </c:pt>
                <c:pt idx="60">
                  <c:v>5.5</c:v>
                </c:pt>
                <c:pt idx="61">
                  <c:v>5.8</c:v>
                </c:pt>
                <c:pt idx="62">
                  <c:v>5.9</c:v>
                </c:pt>
                <c:pt idx="72" formatCode="0">
                  <c:v>0</c:v>
                </c:pt>
                <c:pt idx="80">
                  <c:v>5.9</c:v>
                </c:pt>
                <c:pt idx="81" formatCode="0">
                  <c:v>0</c:v>
                </c:pt>
                <c:pt idx="82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90-4922-A27D-BDFB0AF5DFAA}"/>
            </c:ext>
          </c:extLst>
        </c:ser>
        <c:ser>
          <c:idx val="10"/>
          <c:order val="11"/>
          <c:tx>
            <c:strRef>
              <c:f>Nitratos!$R$7</c:f>
              <c:strCache>
                <c:ptCount val="1"/>
                <c:pt idx="0">
                  <c:v>El Carmolí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Nitratos!$R$9:$R$485</c:f>
              <c:numCache>
                <c:formatCode>0.00</c:formatCode>
                <c:ptCount val="468"/>
                <c:pt idx="9">
                  <c:v>11.6</c:v>
                </c:pt>
                <c:pt idx="12">
                  <c:v>25.3</c:v>
                </c:pt>
                <c:pt idx="13">
                  <c:v>7.2</c:v>
                </c:pt>
                <c:pt idx="14">
                  <c:v>8.4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 formatCode="0">
                  <c:v>0</c:v>
                </c:pt>
                <c:pt idx="25" formatCode="0">
                  <c:v>0</c:v>
                </c:pt>
                <c:pt idx="26" formatCode="0">
                  <c:v>0</c:v>
                </c:pt>
                <c:pt idx="27" formatCode="0">
                  <c:v>0</c:v>
                </c:pt>
                <c:pt idx="28" formatCode="0">
                  <c:v>0</c:v>
                </c:pt>
                <c:pt idx="29" formatCode="0">
                  <c:v>0</c:v>
                </c:pt>
                <c:pt idx="30">
                  <c:v>20.399999999999999</c:v>
                </c:pt>
                <c:pt idx="31">
                  <c:v>11.5</c:v>
                </c:pt>
                <c:pt idx="32">
                  <c:v>9.9</c:v>
                </c:pt>
                <c:pt idx="33">
                  <c:v>11.6</c:v>
                </c:pt>
                <c:pt idx="34">
                  <c:v>13.6</c:v>
                </c:pt>
                <c:pt idx="35">
                  <c:v>10.3</c:v>
                </c:pt>
                <c:pt idx="36">
                  <c:v>9.5</c:v>
                </c:pt>
                <c:pt idx="37" formatCode="0">
                  <c:v>0</c:v>
                </c:pt>
                <c:pt idx="38" formatCode="0">
                  <c:v>0</c:v>
                </c:pt>
                <c:pt idx="39" formatCode="0">
                  <c:v>0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  <c:pt idx="48" formatCode="0">
                  <c:v>0</c:v>
                </c:pt>
                <c:pt idx="49" formatCode="0">
                  <c:v>0</c:v>
                </c:pt>
                <c:pt idx="50" formatCode="0">
                  <c:v>0</c:v>
                </c:pt>
                <c:pt idx="51" formatCode="0">
                  <c:v>0</c:v>
                </c:pt>
                <c:pt idx="52" formatCode="0">
                  <c:v>0</c:v>
                </c:pt>
                <c:pt idx="53" formatCode="0">
                  <c:v>0</c:v>
                </c:pt>
                <c:pt idx="54" formatCode="0">
                  <c:v>0</c:v>
                </c:pt>
                <c:pt idx="55" formatCode="0">
                  <c:v>0</c:v>
                </c:pt>
                <c:pt idx="56" formatCode="0">
                  <c:v>0</c:v>
                </c:pt>
                <c:pt idx="57" formatCode="0">
                  <c:v>0</c:v>
                </c:pt>
                <c:pt idx="58" formatCode="0">
                  <c:v>0</c:v>
                </c:pt>
                <c:pt idx="59" formatCode="0">
                  <c:v>0</c:v>
                </c:pt>
                <c:pt idx="60" formatCode="0">
                  <c:v>0</c:v>
                </c:pt>
                <c:pt idx="61" formatCode="0">
                  <c:v>0</c:v>
                </c:pt>
                <c:pt idx="62" formatCode="0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 formatCode="0">
                  <c:v>0</c:v>
                </c:pt>
                <c:pt idx="72" formatCode="0">
                  <c:v>0</c:v>
                </c:pt>
                <c:pt idx="73">
                  <c:v>0</c:v>
                </c:pt>
                <c:pt idx="74" formatCode="0">
                  <c:v>0</c:v>
                </c:pt>
                <c:pt idx="75" formatCode="0">
                  <c:v>0</c:v>
                </c:pt>
                <c:pt idx="76" formatCode="0">
                  <c:v>0</c:v>
                </c:pt>
                <c:pt idx="77" formatCode="0">
                  <c:v>0</c:v>
                </c:pt>
                <c:pt idx="78" formatCode="0">
                  <c:v>0</c:v>
                </c:pt>
                <c:pt idx="79" formatCode="0">
                  <c:v>0</c:v>
                </c:pt>
                <c:pt idx="80" formatCode="0">
                  <c:v>0</c:v>
                </c:pt>
                <c:pt idx="81">
                  <c:v>25.3</c:v>
                </c:pt>
                <c:pt idx="82" formatCode="0">
                  <c:v>0</c:v>
                </c:pt>
                <c:pt idx="83">
                  <c:v>7.7</c:v>
                </c:pt>
                <c:pt idx="84" formatCode="0">
                  <c:v>0</c:v>
                </c:pt>
                <c:pt idx="85" formatCode="0">
                  <c:v>0</c:v>
                </c:pt>
                <c:pt idx="86" formatCode="0">
                  <c:v>0</c:v>
                </c:pt>
                <c:pt idx="87" formatCode="0">
                  <c:v>0</c:v>
                </c:pt>
                <c:pt idx="88" formatCode="0">
                  <c:v>0</c:v>
                </c:pt>
                <c:pt idx="89" formatCode="0">
                  <c:v>0</c:v>
                </c:pt>
                <c:pt idx="90" formatCode="0">
                  <c:v>0</c:v>
                </c:pt>
                <c:pt idx="91" formatCode="0">
                  <c:v>0</c:v>
                </c:pt>
                <c:pt idx="92" formatCode="0">
                  <c:v>0</c:v>
                </c:pt>
                <c:pt idx="93" formatCode="0">
                  <c:v>0</c:v>
                </c:pt>
                <c:pt idx="94" formatCode="0">
                  <c:v>0</c:v>
                </c:pt>
                <c:pt idx="95" formatCode="0">
                  <c:v>0</c:v>
                </c:pt>
                <c:pt idx="96" formatCode="0">
                  <c:v>0</c:v>
                </c:pt>
                <c:pt idx="97" formatCode="0">
                  <c:v>0</c:v>
                </c:pt>
                <c:pt idx="98" formatCode="0">
                  <c:v>0</c:v>
                </c:pt>
                <c:pt idx="99" formatCode="0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15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4">
                  <c:v>0</c:v>
                </c:pt>
                <c:pt idx="183">
                  <c:v>0</c:v>
                </c:pt>
                <c:pt idx="189">
                  <c:v>0</c:v>
                </c:pt>
                <c:pt idx="198">
                  <c:v>0</c:v>
                </c:pt>
                <c:pt idx="204">
                  <c:v>0</c:v>
                </c:pt>
                <c:pt idx="210">
                  <c:v>0</c:v>
                </c:pt>
                <c:pt idx="215">
                  <c:v>0</c:v>
                </c:pt>
                <c:pt idx="224">
                  <c:v>0</c:v>
                </c:pt>
                <c:pt idx="231">
                  <c:v>0</c:v>
                </c:pt>
                <c:pt idx="238">
                  <c:v>0</c:v>
                </c:pt>
                <c:pt idx="245">
                  <c:v>0</c:v>
                </c:pt>
                <c:pt idx="252">
                  <c:v>0</c:v>
                </c:pt>
                <c:pt idx="259">
                  <c:v>0</c:v>
                </c:pt>
                <c:pt idx="315">
                  <c:v>0</c:v>
                </c:pt>
                <c:pt idx="318">
                  <c:v>0</c:v>
                </c:pt>
                <c:pt idx="320">
                  <c:v>0</c:v>
                </c:pt>
                <c:pt idx="323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5">
                  <c:v>0</c:v>
                </c:pt>
                <c:pt idx="337">
                  <c:v>0</c:v>
                </c:pt>
                <c:pt idx="339">
                  <c:v>0</c:v>
                </c:pt>
                <c:pt idx="342">
                  <c:v>0</c:v>
                </c:pt>
                <c:pt idx="345">
                  <c:v>0</c:v>
                </c:pt>
                <c:pt idx="348">
                  <c:v>0</c:v>
                </c:pt>
                <c:pt idx="351">
                  <c:v>0</c:v>
                </c:pt>
                <c:pt idx="354">
                  <c:v>0</c:v>
                </c:pt>
                <c:pt idx="357">
                  <c:v>0</c:v>
                </c:pt>
                <c:pt idx="360">
                  <c:v>0</c:v>
                </c:pt>
                <c:pt idx="363">
                  <c:v>0</c:v>
                </c:pt>
                <c:pt idx="366">
                  <c:v>0</c:v>
                </c:pt>
                <c:pt idx="369">
                  <c:v>0</c:v>
                </c:pt>
                <c:pt idx="372">
                  <c:v>0</c:v>
                </c:pt>
                <c:pt idx="375">
                  <c:v>0</c:v>
                </c:pt>
                <c:pt idx="378">
                  <c:v>0</c:v>
                </c:pt>
                <c:pt idx="381">
                  <c:v>0</c:v>
                </c:pt>
                <c:pt idx="384">
                  <c:v>0</c:v>
                </c:pt>
                <c:pt idx="387">
                  <c:v>0</c:v>
                </c:pt>
                <c:pt idx="390">
                  <c:v>0</c:v>
                </c:pt>
                <c:pt idx="392">
                  <c:v>0</c:v>
                </c:pt>
                <c:pt idx="395">
                  <c:v>0</c:v>
                </c:pt>
                <c:pt idx="398">
                  <c:v>0</c:v>
                </c:pt>
                <c:pt idx="401">
                  <c:v>0</c:v>
                </c:pt>
                <c:pt idx="403">
                  <c:v>0</c:v>
                </c:pt>
                <c:pt idx="406">
                  <c:v>0</c:v>
                </c:pt>
                <c:pt idx="409">
                  <c:v>0</c:v>
                </c:pt>
                <c:pt idx="412">
                  <c:v>0</c:v>
                </c:pt>
                <c:pt idx="414">
                  <c:v>0</c:v>
                </c:pt>
                <c:pt idx="417">
                  <c:v>0</c:v>
                </c:pt>
                <c:pt idx="419">
                  <c:v>0</c:v>
                </c:pt>
                <c:pt idx="422">
                  <c:v>0</c:v>
                </c:pt>
                <c:pt idx="425">
                  <c:v>0</c:v>
                </c:pt>
                <c:pt idx="428">
                  <c:v>0</c:v>
                </c:pt>
                <c:pt idx="431">
                  <c:v>0</c:v>
                </c:pt>
                <c:pt idx="433">
                  <c:v>0</c:v>
                </c:pt>
                <c:pt idx="436">
                  <c:v>0</c:v>
                </c:pt>
                <c:pt idx="439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90-4922-A27D-BDFB0AF5DFAA}"/>
            </c:ext>
          </c:extLst>
        </c:ser>
        <c:ser>
          <c:idx val="11"/>
          <c:order val="12"/>
          <c:tx>
            <c:strRef>
              <c:f>Nitratos!$S$7</c:f>
              <c:strCache>
                <c:ptCount val="1"/>
                <c:pt idx="0">
                  <c:v>Desembocadura rambla de las Matildes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Nitratos!$S$9:$S$485</c:f>
              <c:numCache>
                <c:formatCode>0.00</c:formatCode>
                <c:ptCount val="468"/>
                <c:pt idx="9">
                  <c:v>3.8</c:v>
                </c:pt>
                <c:pt idx="11">
                  <c:v>1.57</c:v>
                </c:pt>
                <c:pt idx="12">
                  <c:v>15.8</c:v>
                </c:pt>
                <c:pt idx="13">
                  <c:v>4.0999999999999996</c:v>
                </c:pt>
                <c:pt idx="14">
                  <c:v>25.2</c:v>
                </c:pt>
                <c:pt idx="15">
                  <c:v>27.3</c:v>
                </c:pt>
                <c:pt idx="16">
                  <c:v>35.200000000000003</c:v>
                </c:pt>
                <c:pt idx="17">
                  <c:v>38.85</c:v>
                </c:pt>
                <c:pt idx="18">
                  <c:v>22.574999999999999</c:v>
                </c:pt>
                <c:pt idx="19">
                  <c:v>22.05</c:v>
                </c:pt>
                <c:pt idx="20">
                  <c:v>33.1</c:v>
                </c:pt>
                <c:pt idx="21">
                  <c:v>27.3</c:v>
                </c:pt>
                <c:pt idx="22">
                  <c:v>38</c:v>
                </c:pt>
                <c:pt idx="23">
                  <c:v>36.799999999999997</c:v>
                </c:pt>
                <c:pt idx="24">
                  <c:v>65</c:v>
                </c:pt>
                <c:pt idx="25">
                  <c:v>76</c:v>
                </c:pt>
                <c:pt idx="26">
                  <c:v>64</c:v>
                </c:pt>
                <c:pt idx="27">
                  <c:v>59</c:v>
                </c:pt>
                <c:pt idx="28">
                  <c:v>48</c:v>
                </c:pt>
                <c:pt idx="29">
                  <c:v>38</c:v>
                </c:pt>
                <c:pt idx="30">
                  <c:v>35.700000000000003</c:v>
                </c:pt>
                <c:pt idx="31">
                  <c:v>46</c:v>
                </c:pt>
                <c:pt idx="32">
                  <c:v>58.8</c:v>
                </c:pt>
                <c:pt idx="33">
                  <c:v>24.2</c:v>
                </c:pt>
                <c:pt idx="34">
                  <c:v>80</c:v>
                </c:pt>
                <c:pt idx="35">
                  <c:v>95</c:v>
                </c:pt>
                <c:pt idx="36">
                  <c:v>94</c:v>
                </c:pt>
                <c:pt idx="37">
                  <c:v>86</c:v>
                </c:pt>
                <c:pt idx="38">
                  <c:v>98</c:v>
                </c:pt>
                <c:pt idx="39">
                  <c:v>107</c:v>
                </c:pt>
                <c:pt idx="40">
                  <c:v>154</c:v>
                </c:pt>
                <c:pt idx="41">
                  <c:v>25</c:v>
                </c:pt>
                <c:pt idx="42">
                  <c:v>115</c:v>
                </c:pt>
                <c:pt idx="43">
                  <c:v>112</c:v>
                </c:pt>
                <c:pt idx="44">
                  <c:v>96</c:v>
                </c:pt>
                <c:pt idx="45">
                  <c:v>108</c:v>
                </c:pt>
                <c:pt idx="46">
                  <c:v>103</c:v>
                </c:pt>
                <c:pt idx="47">
                  <c:v>92</c:v>
                </c:pt>
                <c:pt idx="48">
                  <c:v>81</c:v>
                </c:pt>
                <c:pt idx="49">
                  <c:v>94</c:v>
                </c:pt>
                <c:pt idx="50">
                  <c:v>82</c:v>
                </c:pt>
                <c:pt idx="51">
                  <c:v>80</c:v>
                </c:pt>
                <c:pt idx="52">
                  <c:v>73</c:v>
                </c:pt>
                <c:pt idx="53">
                  <c:v>44</c:v>
                </c:pt>
                <c:pt idx="54">
                  <c:v>40</c:v>
                </c:pt>
                <c:pt idx="55">
                  <c:v>52</c:v>
                </c:pt>
                <c:pt idx="56">
                  <c:v>50</c:v>
                </c:pt>
                <c:pt idx="57">
                  <c:v>38</c:v>
                </c:pt>
                <c:pt idx="58">
                  <c:v>49</c:v>
                </c:pt>
                <c:pt idx="59">
                  <c:v>52</c:v>
                </c:pt>
                <c:pt idx="60">
                  <c:v>52</c:v>
                </c:pt>
                <c:pt idx="61">
                  <c:v>49</c:v>
                </c:pt>
                <c:pt idx="62">
                  <c:v>68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67</c:v>
                </c:pt>
                <c:pt idx="73">
                  <c:v>83</c:v>
                </c:pt>
                <c:pt idx="74">
                  <c:v>87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6.2</c:v>
                </c:pt>
                <c:pt idx="81">
                  <c:v>55</c:v>
                </c:pt>
                <c:pt idx="82">
                  <c:v>62</c:v>
                </c:pt>
                <c:pt idx="83" formatCode="0">
                  <c:v>0</c:v>
                </c:pt>
                <c:pt idx="84" formatCode="0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10.7</c:v>
                </c:pt>
                <c:pt idx="89">
                  <c:v>0</c:v>
                </c:pt>
                <c:pt idx="90" formatCode="0">
                  <c:v>0</c:v>
                </c:pt>
                <c:pt idx="91">
                  <c:v>9.4</c:v>
                </c:pt>
                <c:pt idx="92">
                  <c:v>10.3</c:v>
                </c:pt>
                <c:pt idx="93">
                  <c:v>0</c:v>
                </c:pt>
                <c:pt idx="94">
                  <c:v>3.36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3">
                  <c:v>0</c:v>
                </c:pt>
                <c:pt idx="144">
                  <c:v>40.950000000000003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210</c:v>
                </c:pt>
                <c:pt idx="152">
                  <c:v>2.8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2.16</c:v>
                </c:pt>
                <c:pt idx="158">
                  <c:v>0</c:v>
                </c:pt>
                <c:pt idx="159">
                  <c:v>44.1</c:v>
                </c:pt>
                <c:pt idx="160">
                  <c:v>34.65</c:v>
                </c:pt>
                <c:pt idx="161">
                  <c:v>26.25</c:v>
                </c:pt>
                <c:pt idx="162">
                  <c:v>47.25</c:v>
                </c:pt>
                <c:pt idx="163">
                  <c:v>40.950000000000003</c:v>
                </c:pt>
                <c:pt idx="164">
                  <c:v>59.85</c:v>
                </c:pt>
                <c:pt idx="165">
                  <c:v>34.799999999999997</c:v>
                </c:pt>
                <c:pt idx="166">
                  <c:v>169.4</c:v>
                </c:pt>
                <c:pt idx="167">
                  <c:v>18.899999999999999</c:v>
                </c:pt>
                <c:pt idx="168">
                  <c:v>7.92</c:v>
                </c:pt>
                <c:pt idx="169">
                  <c:v>29.7</c:v>
                </c:pt>
                <c:pt idx="174">
                  <c:v>0</c:v>
                </c:pt>
                <c:pt idx="183">
                  <c:v>0</c:v>
                </c:pt>
                <c:pt idx="189">
                  <c:v>0</c:v>
                </c:pt>
                <c:pt idx="198">
                  <c:v>0</c:v>
                </c:pt>
                <c:pt idx="204">
                  <c:v>0</c:v>
                </c:pt>
                <c:pt idx="210">
                  <c:v>0</c:v>
                </c:pt>
                <c:pt idx="215">
                  <c:v>0</c:v>
                </c:pt>
                <c:pt idx="224">
                  <c:v>0</c:v>
                </c:pt>
                <c:pt idx="231">
                  <c:v>0</c:v>
                </c:pt>
                <c:pt idx="238">
                  <c:v>0</c:v>
                </c:pt>
                <c:pt idx="245">
                  <c:v>0</c:v>
                </c:pt>
                <c:pt idx="252">
                  <c:v>0</c:v>
                </c:pt>
                <c:pt idx="259">
                  <c:v>0</c:v>
                </c:pt>
                <c:pt idx="315">
                  <c:v>0</c:v>
                </c:pt>
                <c:pt idx="318">
                  <c:v>0</c:v>
                </c:pt>
                <c:pt idx="320">
                  <c:v>0</c:v>
                </c:pt>
                <c:pt idx="323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5">
                  <c:v>0</c:v>
                </c:pt>
                <c:pt idx="337">
                  <c:v>0</c:v>
                </c:pt>
                <c:pt idx="339">
                  <c:v>0</c:v>
                </c:pt>
                <c:pt idx="342">
                  <c:v>0</c:v>
                </c:pt>
                <c:pt idx="345">
                  <c:v>0</c:v>
                </c:pt>
                <c:pt idx="348">
                  <c:v>0</c:v>
                </c:pt>
                <c:pt idx="351">
                  <c:v>0</c:v>
                </c:pt>
                <c:pt idx="354">
                  <c:v>0</c:v>
                </c:pt>
                <c:pt idx="357">
                  <c:v>0</c:v>
                </c:pt>
                <c:pt idx="360">
                  <c:v>0</c:v>
                </c:pt>
                <c:pt idx="363">
                  <c:v>0</c:v>
                </c:pt>
                <c:pt idx="366">
                  <c:v>0</c:v>
                </c:pt>
                <c:pt idx="369">
                  <c:v>0</c:v>
                </c:pt>
                <c:pt idx="372">
                  <c:v>0</c:v>
                </c:pt>
                <c:pt idx="375">
                  <c:v>0</c:v>
                </c:pt>
                <c:pt idx="378">
                  <c:v>0</c:v>
                </c:pt>
                <c:pt idx="381">
                  <c:v>0</c:v>
                </c:pt>
                <c:pt idx="384">
                  <c:v>0</c:v>
                </c:pt>
                <c:pt idx="387">
                  <c:v>0</c:v>
                </c:pt>
                <c:pt idx="390">
                  <c:v>0</c:v>
                </c:pt>
                <c:pt idx="392">
                  <c:v>0</c:v>
                </c:pt>
                <c:pt idx="395">
                  <c:v>0</c:v>
                </c:pt>
                <c:pt idx="398">
                  <c:v>0</c:v>
                </c:pt>
                <c:pt idx="401">
                  <c:v>0</c:v>
                </c:pt>
                <c:pt idx="403">
                  <c:v>0</c:v>
                </c:pt>
                <c:pt idx="406">
                  <c:v>0</c:v>
                </c:pt>
                <c:pt idx="409">
                  <c:v>0</c:v>
                </c:pt>
                <c:pt idx="412">
                  <c:v>0</c:v>
                </c:pt>
                <c:pt idx="414">
                  <c:v>0</c:v>
                </c:pt>
                <c:pt idx="417">
                  <c:v>0</c:v>
                </c:pt>
                <c:pt idx="419">
                  <c:v>0</c:v>
                </c:pt>
                <c:pt idx="422">
                  <c:v>0</c:v>
                </c:pt>
                <c:pt idx="425">
                  <c:v>0</c:v>
                </c:pt>
                <c:pt idx="428">
                  <c:v>0</c:v>
                </c:pt>
                <c:pt idx="431">
                  <c:v>0</c:v>
                </c:pt>
                <c:pt idx="433">
                  <c:v>0</c:v>
                </c:pt>
                <c:pt idx="436">
                  <c:v>0</c:v>
                </c:pt>
                <c:pt idx="439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690-4922-A27D-BDFB0AF5DFAA}"/>
            </c:ext>
          </c:extLst>
        </c:ser>
        <c:ser>
          <c:idx val="12"/>
          <c:order val="13"/>
          <c:tx>
            <c:strRef>
              <c:f>Nitratos!$T$7</c:f>
              <c:strCache>
                <c:ptCount val="1"/>
                <c:pt idx="0">
                  <c:v>Rambla de las Matildes - corriente sur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Nitratos!$T$9:$T$485</c:f>
              <c:numCache>
                <c:formatCode>0.00</c:formatCode>
                <c:ptCount val="468"/>
                <c:pt idx="9">
                  <c:v>146</c:v>
                </c:pt>
                <c:pt idx="11">
                  <c:v>191</c:v>
                </c:pt>
                <c:pt idx="12">
                  <c:v>178</c:v>
                </c:pt>
                <c:pt idx="13">
                  <c:v>199</c:v>
                </c:pt>
                <c:pt idx="14">
                  <c:v>161</c:v>
                </c:pt>
                <c:pt idx="15">
                  <c:v>209</c:v>
                </c:pt>
                <c:pt idx="16">
                  <c:v>204</c:v>
                </c:pt>
                <c:pt idx="17">
                  <c:v>192</c:v>
                </c:pt>
                <c:pt idx="18">
                  <c:v>193.2</c:v>
                </c:pt>
                <c:pt idx="19">
                  <c:v>191.1</c:v>
                </c:pt>
                <c:pt idx="20">
                  <c:v>163</c:v>
                </c:pt>
                <c:pt idx="21">
                  <c:v>134</c:v>
                </c:pt>
                <c:pt idx="22">
                  <c:v>158</c:v>
                </c:pt>
                <c:pt idx="23">
                  <c:v>189</c:v>
                </c:pt>
                <c:pt idx="24">
                  <c:v>170</c:v>
                </c:pt>
                <c:pt idx="25">
                  <c:v>167</c:v>
                </c:pt>
                <c:pt idx="26">
                  <c:v>187</c:v>
                </c:pt>
                <c:pt idx="27">
                  <c:v>167</c:v>
                </c:pt>
                <c:pt idx="28">
                  <c:v>183</c:v>
                </c:pt>
                <c:pt idx="29">
                  <c:v>163</c:v>
                </c:pt>
                <c:pt idx="30">
                  <c:v>139.19999999999999</c:v>
                </c:pt>
                <c:pt idx="31">
                  <c:v>139</c:v>
                </c:pt>
                <c:pt idx="32">
                  <c:v>160.80000000000001</c:v>
                </c:pt>
                <c:pt idx="33">
                  <c:v>137</c:v>
                </c:pt>
                <c:pt idx="34">
                  <c:v>197</c:v>
                </c:pt>
                <c:pt idx="35">
                  <c:v>149</c:v>
                </c:pt>
                <c:pt idx="36">
                  <c:v>168</c:v>
                </c:pt>
                <c:pt idx="37">
                  <c:v>144</c:v>
                </c:pt>
                <c:pt idx="38">
                  <c:v>190</c:v>
                </c:pt>
                <c:pt idx="39">
                  <c:v>168</c:v>
                </c:pt>
                <c:pt idx="40">
                  <c:v>166</c:v>
                </c:pt>
                <c:pt idx="41">
                  <c:v>192</c:v>
                </c:pt>
                <c:pt idx="42">
                  <c:v>190</c:v>
                </c:pt>
                <c:pt idx="43">
                  <c:v>168</c:v>
                </c:pt>
                <c:pt idx="44">
                  <c:v>134</c:v>
                </c:pt>
                <c:pt idx="45">
                  <c:v>137</c:v>
                </c:pt>
                <c:pt idx="46">
                  <c:v>139</c:v>
                </c:pt>
                <c:pt idx="47">
                  <c:v>114</c:v>
                </c:pt>
                <c:pt idx="48">
                  <c:v>120</c:v>
                </c:pt>
                <c:pt idx="49">
                  <c:v>108</c:v>
                </c:pt>
                <c:pt idx="50">
                  <c:v>89</c:v>
                </c:pt>
                <c:pt idx="51">
                  <c:v>92</c:v>
                </c:pt>
                <c:pt idx="52">
                  <c:v>113</c:v>
                </c:pt>
                <c:pt idx="53">
                  <c:v>139</c:v>
                </c:pt>
                <c:pt idx="54">
                  <c:v>122</c:v>
                </c:pt>
                <c:pt idx="55">
                  <c:v>139</c:v>
                </c:pt>
                <c:pt idx="56">
                  <c:v>128</c:v>
                </c:pt>
                <c:pt idx="57">
                  <c:v>158</c:v>
                </c:pt>
                <c:pt idx="58">
                  <c:v>166</c:v>
                </c:pt>
                <c:pt idx="59">
                  <c:v>167</c:v>
                </c:pt>
                <c:pt idx="60">
                  <c:v>168</c:v>
                </c:pt>
                <c:pt idx="61">
                  <c:v>182</c:v>
                </c:pt>
                <c:pt idx="62">
                  <c:v>166</c:v>
                </c:pt>
                <c:pt idx="63">
                  <c:v>149</c:v>
                </c:pt>
                <c:pt idx="64">
                  <c:v>168</c:v>
                </c:pt>
                <c:pt idx="65">
                  <c:v>187</c:v>
                </c:pt>
                <c:pt idx="66">
                  <c:v>191</c:v>
                </c:pt>
                <c:pt idx="67">
                  <c:v>166</c:v>
                </c:pt>
                <c:pt idx="68">
                  <c:v>178</c:v>
                </c:pt>
                <c:pt idx="69">
                  <c:v>187</c:v>
                </c:pt>
                <c:pt idx="70">
                  <c:v>197</c:v>
                </c:pt>
                <c:pt idx="71">
                  <c:v>210</c:v>
                </c:pt>
                <c:pt idx="72">
                  <c:v>163</c:v>
                </c:pt>
                <c:pt idx="73">
                  <c:v>191</c:v>
                </c:pt>
                <c:pt idx="74">
                  <c:v>185</c:v>
                </c:pt>
                <c:pt idx="75">
                  <c:v>183</c:v>
                </c:pt>
                <c:pt idx="76">
                  <c:v>166</c:v>
                </c:pt>
                <c:pt idx="77">
                  <c:v>170</c:v>
                </c:pt>
                <c:pt idx="78">
                  <c:v>183</c:v>
                </c:pt>
                <c:pt idx="79">
                  <c:v>194</c:v>
                </c:pt>
                <c:pt idx="80">
                  <c:v>138</c:v>
                </c:pt>
                <c:pt idx="81">
                  <c:v>186</c:v>
                </c:pt>
                <c:pt idx="82">
                  <c:v>156</c:v>
                </c:pt>
                <c:pt idx="83">
                  <c:v>136</c:v>
                </c:pt>
                <c:pt idx="84">
                  <c:v>168</c:v>
                </c:pt>
                <c:pt idx="85">
                  <c:v>152</c:v>
                </c:pt>
                <c:pt idx="86">
                  <c:v>132</c:v>
                </c:pt>
                <c:pt idx="87">
                  <c:v>132</c:v>
                </c:pt>
                <c:pt idx="88">
                  <c:v>132</c:v>
                </c:pt>
                <c:pt idx="89">
                  <c:v>121</c:v>
                </c:pt>
                <c:pt idx="90">
                  <c:v>80</c:v>
                </c:pt>
                <c:pt idx="91">
                  <c:v>130</c:v>
                </c:pt>
                <c:pt idx="92">
                  <c:v>35.200000000000003</c:v>
                </c:pt>
                <c:pt idx="93">
                  <c:v>119</c:v>
                </c:pt>
                <c:pt idx="94">
                  <c:v>84</c:v>
                </c:pt>
                <c:pt idx="95">
                  <c:v>110</c:v>
                </c:pt>
                <c:pt idx="96">
                  <c:v>84</c:v>
                </c:pt>
                <c:pt idx="97">
                  <c:v>86</c:v>
                </c:pt>
                <c:pt idx="98">
                  <c:v>79</c:v>
                </c:pt>
                <c:pt idx="99">
                  <c:v>81</c:v>
                </c:pt>
                <c:pt idx="100">
                  <c:v>90</c:v>
                </c:pt>
                <c:pt idx="101">
                  <c:v>96</c:v>
                </c:pt>
                <c:pt idx="102">
                  <c:v>85.8</c:v>
                </c:pt>
                <c:pt idx="103">
                  <c:v>52.8</c:v>
                </c:pt>
                <c:pt idx="104">
                  <c:v>63.8</c:v>
                </c:pt>
                <c:pt idx="111">
                  <c:v>68.25</c:v>
                </c:pt>
                <c:pt idx="118">
                  <c:v>113.4</c:v>
                </c:pt>
                <c:pt idx="125">
                  <c:v>102.9</c:v>
                </c:pt>
                <c:pt idx="132">
                  <c:v>144.9</c:v>
                </c:pt>
                <c:pt idx="133">
                  <c:v>140.69999999999999</c:v>
                </c:pt>
                <c:pt idx="134">
                  <c:v>140.69999999999999</c:v>
                </c:pt>
                <c:pt idx="135">
                  <c:v>165.44</c:v>
                </c:pt>
                <c:pt idx="136">
                  <c:v>152.02000000000001</c:v>
                </c:pt>
                <c:pt idx="137">
                  <c:v>150.36000000000001</c:v>
                </c:pt>
                <c:pt idx="138">
                  <c:v>187.95</c:v>
                </c:pt>
                <c:pt idx="139">
                  <c:v>197.61</c:v>
                </c:pt>
                <c:pt idx="140">
                  <c:v>203.52</c:v>
                </c:pt>
                <c:pt idx="141">
                  <c:v>178.5</c:v>
                </c:pt>
                <c:pt idx="142">
                  <c:v>187.2</c:v>
                </c:pt>
                <c:pt idx="143">
                  <c:v>211.2</c:v>
                </c:pt>
                <c:pt idx="144">
                  <c:v>184.8</c:v>
                </c:pt>
                <c:pt idx="145">
                  <c:v>151.19999999999999</c:v>
                </c:pt>
                <c:pt idx="146">
                  <c:v>176.4</c:v>
                </c:pt>
                <c:pt idx="147">
                  <c:v>160.6</c:v>
                </c:pt>
                <c:pt idx="148">
                  <c:v>178.5</c:v>
                </c:pt>
                <c:pt idx="149">
                  <c:v>178.2</c:v>
                </c:pt>
                <c:pt idx="150">
                  <c:v>197.4</c:v>
                </c:pt>
                <c:pt idx="151">
                  <c:v>174.3</c:v>
                </c:pt>
                <c:pt idx="152">
                  <c:v>204.6</c:v>
                </c:pt>
                <c:pt idx="153">
                  <c:v>180.6</c:v>
                </c:pt>
                <c:pt idx="154">
                  <c:v>202.4</c:v>
                </c:pt>
                <c:pt idx="155">
                  <c:v>182.7</c:v>
                </c:pt>
                <c:pt idx="156">
                  <c:v>162.80000000000001</c:v>
                </c:pt>
                <c:pt idx="157">
                  <c:v>189.2</c:v>
                </c:pt>
                <c:pt idx="158">
                  <c:v>132</c:v>
                </c:pt>
                <c:pt idx="159">
                  <c:v>162.80000000000001</c:v>
                </c:pt>
                <c:pt idx="160">
                  <c:v>132</c:v>
                </c:pt>
                <c:pt idx="161">
                  <c:v>76.8</c:v>
                </c:pt>
                <c:pt idx="162">
                  <c:v>151.80000000000001</c:v>
                </c:pt>
                <c:pt idx="163">
                  <c:v>129.6</c:v>
                </c:pt>
                <c:pt idx="164">
                  <c:v>163.80000000000001</c:v>
                </c:pt>
                <c:pt idx="165">
                  <c:v>158.4</c:v>
                </c:pt>
                <c:pt idx="166">
                  <c:v>42</c:v>
                </c:pt>
                <c:pt idx="167">
                  <c:v>167.2</c:v>
                </c:pt>
                <c:pt idx="168">
                  <c:v>160.6</c:v>
                </c:pt>
                <c:pt idx="169">
                  <c:v>163.19999999999999</c:v>
                </c:pt>
                <c:pt idx="170">
                  <c:v>151.80000000000001</c:v>
                </c:pt>
                <c:pt idx="171">
                  <c:v>170.4</c:v>
                </c:pt>
                <c:pt idx="172">
                  <c:v>163.19999999999999</c:v>
                </c:pt>
                <c:pt idx="173">
                  <c:v>187.2</c:v>
                </c:pt>
                <c:pt idx="174">
                  <c:v>170.4</c:v>
                </c:pt>
                <c:pt idx="175">
                  <c:v>165.6</c:v>
                </c:pt>
                <c:pt idx="176">
                  <c:v>136.80000000000001</c:v>
                </c:pt>
                <c:pt idx="177">
                  <c:v>148.80000000000001</c:v>
                </c:pt>
                <c:pt idx="178">
                  <c:v>154</c:v>
                </c:pt>
                <c:pt idx="179">
                  <c:v>165</c:v>
                </c:pt>
                <c:pt idx="180">
                  <c:v>177.6</c:v>
                </c:pt>
                <c:pt idx="181">
                  <c:v>158.4</c:v>
                </c:pt>
                <c:pt idx="182">
                  <c:v>145.19999999999999</c:v>
                </c:pt>
                <c:pt idx="183">
                  <c:v>170.4</c:v>
                </c:pt>
                <c:pt idx="184">
                  <c:v>165.8</c:v>
                </c:pt>
                <c:pt idx="185">
                  <c:v>151.19999999999999</c:v>
                </c:pt>
                <c:pt idx="186">
                  <c:v>156</c:v>
                </c:pt>
                <c:pt idx="187">
                  <c:v>168</c:v>
                </c:pt>
                <c:pt idx="188">
                  <c:v>160.80000000000001</c:v>
                </c:pt>
                <c:pt idx="189">
                  <c:v>168</c:v>
                </c:pt>
                <c:pt idx="190">
                  <c:v>184.8</c:v>
                </c:pt>
                <c:pt idx="191">
                  <c:v>184.8</c:v>
                </c:pt>
                <c:pt idx="192">
                  <c:v>177.6</c:v>
                </c:pt>
                <c:pt idx="193">
                  <c:v>180</c:v>
                </c:pt>
                <c:pt idx="194">
                  <c:v>177.6</c:v>
                </c:pt>
                <c:pt idx="195">
                  <c:v>175.2</c:v>
                </c:pt>
                <c:pt idx="196">
                  <c:v>149.6</c:v>
                </c:pt>
                <c:pt idx="197">
                  <c:v>165</c:v>
                </c:pt>
                <c:pt idx="198">
                  <c:v>151.80000000000001</c:v>
                </c:pt>
                <c:pt idx="199">
                  <c:v>156</c:v>
                </c:pt>
                <c:pt idx="200">
                  <c:v>143</c:v>
                </c:pt>
                <c:pt idx="201">
                  <c:v>151.19999999999999</c:v>
                </c:pt>
                <c:pt idx="202">
                  <c:v>163.19999999999999</c:v>
                </c:pt>
                <c:pt idx="203">
                  <c:v>168</c:v>
                </c:pt>
                <c:pt idx="204">
                  <c:v>156</c:v>
                </c:pt>
                <c:pt idx="205">
                  <c:v>149.5</c:v>
                </c:pt>
                <c:pt idx="206">
                  <c:v>149.5</c:v>
                </c:pt>
                <c:pt idx="207">
                  <c:v>160.80000000000001</c:v>
                </c:pt>
                <c:pt idx="208">
                  <c:v>156</c:v>
                </c:pt>
                <c:pt idx="209">
                  <c:v>174.2</c:v>
                </c:pt>
                <c:pt idx="210">
                  <c:v>142.80000000000001</c:v>
                </c:pt>
                <c:pt idx="211">
                  <c:v>144</c:v>
                </c:pt>
                <c:pt idx="212">
                  <c:v>154</c:v>
                </c:pt>
                <c:pt idx="213">
                  <c:v>154.1</c:v>
                </c:pt>
                <c:pt idx="214">
                  <c:v>148.80000000000001</c:v>
                </c:pt>
                <c:pt idx="215">
                  <c:v>145.6</c:v>
                </c:pt>
                <c:pt idx="216">
                  <c:v>120</c:v>
                </c:pt>
                <c:pt idx="217">
                  <c:v>163.19999999999999</c:v>
                </c:pt>
                <c:pt idx="218">
                  <c:v>139.19999999999999</c:v>
                </c:pt>
                <c:pt idx="219">
                  <c:v>148.80000000000001</c:v>
                </c:pt>
                <c:pt idx="220">
                  <c:v>156</c:v>
                </c:pt>
                <c:pt idx="221">
                  <c:v>150</c:v>
                </c:pt>
                <c:pt idx="222">
                  <c:v>163.30000000000001</c:v>
                </c:pt>
                <c:pt idx="223">
                  <c:v>199.2</c:v>
                </c:pt>
                <c:pt idx="224">
                  <c:v>153.6</c:v>
                </c:pt>
                <c:pt idx="225">
                  <c:v>138.6</c:v>
                </c:pt>
                <c:pt idx="226">
                  <c:v>153.30000000000001</c:v>
                </c:pt>
                <c:pt idx="227">
                  <c:v>140.80000000000001</c:v>
                </c:pt>
                <c:pt idx="228">
                  <c:v>79.2</c:v>
                </c:pt>
                <c:pt idx="229">
                  <c:v>154.1</c:v>
                </c:pt>
                <c:pt idx="230">
                  <c:v>162.80000000000001</c:v>
                </c:pt>
                <c:pt idx="231">
                  <c:v>161</c:v>
                </c:pt>
                <c:pt idx="232">
                  <c:v>160.6</c:v>
                </c:pt>
                <c:pt idx="233">
                  <c:v>165</c:v>
                </c:pt>
                <c:pt idx="234">
                  <c:v>145.19999999999999</c:v>
                </c:pt>
                <c:pt idx="235">
                  <c:v>149.6</c:v>
                </c:pt>
                <c:pt idx="236">
                  <c:v>154</c:v>
                </c:pt>
                <c:pt idx="237">
                  <c:v>145.19999999999999</c:v>
                </c:pt>
                <c:pt idx="238">
                  <c:v>133.4</c:v>
                </c:pt>
                <c:pt idx="239">
                  <c:v>118.8</c:v>
                </c:pt>
                <c:pt idx="240">
                  <c:v>112.2</c:v>
                </c:pt>
                <c:pt idx="241">
                  <c:v>129.80000000000001</c:v>
                </c:pt>
                <c:pt idx="242">
                  <c:v>136.4</c:v>
                </c:pt>
                <c:pt idx="243">
                  <c:v>125.4</c:v>
                </c:pt>
                <c:pt idx="244">
                  <c:v>162.80000000000001</c:v>
                </c:pt>
                <c:pt idx="245">
                  <c:v>170.4</c:v>
                </c:pt>
                <c:pt idx="246">
                  <c:v>171.6</c:v>
                </c:pt>
                <c:pt idx="247">
                  <c:v>160.6</c:v>
                </c:pt>
                <c:pt idx="248">
                  <c:v>182.6</c:v>
                </c:pt>
                <c:pt idx="249">
                  <c:v>147.4</c:v>
                </c:pt>
                <c:pt idx="250">
                  <c:v>154</c:v>
                </c:pt>
                <c:pt idx="251">
                  <c:v>156.19999999999999</c:v>
                </c:pt>
                <c:pt idx="252">
                  <c:v>160.6</c:v>
                </c:pt>
                <c:pt idx="253">
                  <c:v>123.2</c:v>
                </c:pt>
                <c:pt idx="254">
                  <c:v>125.4</c:v>
                </c:pt>
                <c:pt idx="255">
                  <c:v>126</c:v>
                </c:pt>
                <c:pt idx="256">
                  <c:v>165</c:v>
                </c:pt>
                <c:pt idx="257">
                  <c:v>155.4</c:v>
                </c:pt>
                <c:pt idx="258">
                  <c:v>129.80000000000001</c:v>
                </c:pt>
                <c:pt idx="259">
                  <c:v>136.4</c:v>
                </c:pt>
                <c:pt idx="260">
                  <c:v>160.6</c:v>
                </c:pt>
                <c:pt idx="261">
                  <c:v>127.6</c:v>
                </c:pt>
                <c:pt idx="262">
                  <c:v>143</c:v>
                </c:pt>
                <c:pt idx="263">
                  <c:v>159.6</c:v>
                </c:pt>
                <c:pt idx="264">
                  <c:v>145.19999999999999</c:v>
                </c:pt>
                <c:pt idx="265">
                  <c:v>159.6</c:v>
                </c:pt>
                <c:pt idx="266">
                  <c:v>156.19999999999999</c:v>
                </c:pt>
                <c:pt idx="267">
                  <c:v>144.9</c:v>
                </c:pt>
                <c:pt idx="268">
                  <c:v>147</c:v>
                </c:pt>
                <c:pt idx="269">
                  <c:v>151.19999999999999</c:v>
                </c:pt>
                <c:pt idx="270">
                  <c:v>123.2</c:v>
                </c:pt>
                <c:pt idx="271">
                  <c:v>143</c:v>
                </c:pt>
                <c:pt idx="272">
                  <c:v>145.19999999999999</c:v>
                </c:pt>
                <c:pt idx="273">
                  <c:v>96.2</c:v>
                </c:pt>
                <c:pt idx="274">
                  <c:v>132</c:v>
                </c:pt>
                <c:pt idx="275">
                  <c:v>151.80000000000001</c:v>
                </c:pt>
                <c:pt idx="276">
                  <c:v>147.4</c:v>
                </c:pt>
                <c:pt idx="277">
                  <c:v>86.4</c:v>
                </c:pt>
                <c:pt idx="278">
                  <c:v>141.6</c:v>
                </c:pt>
                <c:pt idx="279">
                  <c:v>163.19999999999999</c:v>
                </c:pt>
                <c:pt idx="280">
                  <c:v>153.30000000000001</c:v>
                </c:pt>
                <c:pt idx="281">
                  <c:v>155.4</c:v>
                </c:pt>
                <c:pt idx="282">
                  <c:v>184.8</c:v>
                </c:pt>
                <c:pt idx="283">
                  <c:v>182.6</c:v>
                </c:pt>
                <c:pt idx="284">
                  <c:v>195.8</c:v>
                </c:pt>
                <c:pt idx="285">
                  <c:v>182.7</c:v>
                </c:pt>
                <c:pt idx="286">
                  <c:v>205.8</c:v>
                </c:pt>
                <c:pt idx="287">
                  <c:v>168</c:v>
                </c:pt>
                <c:pt idx="288">
                  <c:v>180.4</c:v>
                </c:pt>
                <c:pt idx="289">
                  <c:v>162.80000000000001</c:v>
                </c:pt>
                <c:pt idx="290">
                  <c:v>193.2</c:v>
                </c:pt>
                <c:pt idx="291">
                  <c:v>184.8</c:v>
                </c:pt>
                <c:pt idx="292">
                  <c:v>180.6</c:v>
                </c:pt>
                <c:pt idx="293">
                  <c:v>204.6</c:v>
                </c:pt>
                <c:pt idx="294">
                  <c:v>186.3</c:v>
                </c:pt>
                <c:pt idx="295">
                  <c:v>163.30000000000001</c:v>
                </c:pt>
                <c:pt idx="296">
                  <c:v>174.3</c:v>
                </c:pt>
                <c:pt idx="297">
                  <c:v>180.6</c:v>
                </c:pt>
                <c:pt idx="298">
                  <c:v>163.80000000000001</c:v>
                </c:pt>
                <c:pt idx="299">
                  <c:v>198</c:v>
                </c:pt>
                <c:pt idx="300">
                  <c:v>176.4</c:v>
                </c:pt>
                <c:pt idx="301">
                  <c:v>191.1</c:v>
                </c:pt>
                <c:pt idx="302">
                  <c:v>184.8</c:v>
                </c:pt>
                <c:pt idx="303">
                  <c:v>184.8</c:v>
                </c:pt>
                <c:pt idx="304">
                  <c:v>195.8</c:v>
                </c:pt>
                <c:pt idx="305">
                  <c:v>170.1</c:v>
                </c:pt>
                <c:pt idx="306">
                  <c:v>195.3</c:v>
                </c:pt>
                <c:pt idx="307">
                  <c:v>231</c:v>
                </c:pt>
                <c:pt idx="308">
                  <c:v>225.75</c:v>
                </c:pt>
                <c:pt idx="309">
                  <c:v>137.5</c:v>
                </c:pt>
                <c:pt idx="310">
                  <c:v>140.69999999999999</c:v>
                </c:pt>
                <c:pt idx="311">
                  <c:v>193.2</c:v>
                </c:pt>
                <c:pt idx="312">
                  <c:v>191.1</c:v>
                </c:pt>
                <c:pt idx="313">
                  <c:v>172.2</c:v>
                </c:pt>
                <c:pt idx="314">
                  <c:v>195.3</c:v>
                </c:pt>
                <c:pt idx="315">
                  <c:v>178.5</c:v>
                </c:pt>
                <c:pt idx="316">
                  <c:v>168</c:v>
                </c:pt>
                <c:pt idx="317">
                  <c:v>172.2</c:v>
                </c:pt>
                <c:pt idx="318">
                  <c:v>159.6</c:v>
                </c:pt>
                <c:pt idx="319">
                  <c:v>163.80000000000001</c:v>
                </c:pt>
                <c:pt idx="320">
                  <c:v>168</c:v>
                </c:pt>
                <c:pt idx="321">
                  <c:v>193.2</c:v>
                </c:pt>
                <c:pt idx="322">
                  <c:v>197.4</c:v>
                </c:pt>
                <c:pt idx="323">
                  <c:v>182.7</c:v>
                </c:pt>
                <c:pt idx="324">
                  <c:v>182.7</c:v>
                </c:pt>
                <c:pt idx="325">
                  <c:v>174.3</c:v>
                </c:pt>
                <c:pt idx="326">
                  <c:v>174.3</c:v>
                </c:pt>
                <c:pt idx="327">
                  <c:v>176.4</c:v>
                </c:pt>
                <c:pt idx="328">
                  <c:v>165.9</c:v>
                </c:pt>
                <c:pt idx="329">
                  <c:v>161.69999999999999</c:v>
                </c:pt>
                <c:pt idx="330">
                  <c:v>176.4</c:v>
                </c:pt>
                <c:pt idx="331">
                  <c:v>176.4</c:v>
                </c:pt>
                <c:pt idx="332">
                  <c:v>159.6</c:v>
                </c:pt>
                <c:pt idx="333">
                  <c:v>172.2</c:v>
                </c:pt>
                <c:pt idx="334">
                  <c:v>165.9</c:v>
                </c:pt>
                <c:pt idx="335">
                  <c:v>184.8</c:v>
                </c:pt>
                <c:pt idx="336">
                  <c:v>174.3</c:v>
                </c:pt>
                <c:pt idx="337">
                  <c:v>151.80000000000001</c:v>
                </c:pt>
                <c:pt idx="338">
                  <c:v>157.5</c:v>
                </c:pt>
                <c:pt idx="339">
                  <c:v>46.86</c:v>
                </c:pt>
                <c:pt idx="340">
                  <c:v>151.19999999999999</c:v>
                </c:pt>
                <c:pt idx="341">
                  <c:v>145.19999999999999</c:v>
                </c:pt>
                <c:pt idx="342">
                  <c:v>115.5</c:v>
                </c:pt>
                <c:pt idx="343">
                  <c:v>105.6</c:v>
                </c:pt>
                <c:pt idx="344">
                  <c:v>105</c:v>
                </c:pt>
                <c:pt idx="345">
                  <c:v>103.4</c:v>
                </c:pt>
                <c:pt idx="346">
                  <c:v>94.6</c:v>
                </c:pt>
                <c:pt idx="347">
                  <c:v>149.6</c:v>
                </c:pt>
                <c:pt idx="348">
                  <c:v>112.2</c:v>
                </c:pt>
                <c:pt idx="349">
                  <c:v>94.5</c:v>
                </c:pt>
                <c:pt idx="350">
                  <c:v>90.3</c:v>
                </c:pt>
                <c:pt idx="351">
                  <c:v>92.4</c:v>
                </c:pt>
                <c:pt idx="352">
                  <c:v>0</c:v>
                </c:pt>
                <c:pt idx="353">
                  <c:v>140.80000000000001</c:v>
                </c:pt>
                <c:pt idx="354">
                  <c:v>50.6</c:v>
                </c:pt>
                <c:pt idx="355">
                  <c:v>109.92</c:v>
                </c:pt>
                <c:pt idx="356">
                  <c:v>99</c:v>
                </c:pt>
                <c:pt idx="357">
                  <c:v>97.2</c:v>
                </c:pt>
                <c:pt idx="358">
                  <c:v>72</c:v>
                </c:pt>
                <c:pt idx="359">
                  <c:v>74.400000000000006</c:v>
                </c:pt>
                <c:pt idx="360">
                  <c:v>86.9</c:v>
                </c:pt>
                <c:pt idx="361">
                  <c:v>87.15</c:v>
                </c:pt>
                <c:pt idx="362">
                  <c:v>79.2</c:v>
                </c:pt>
                <c:pt idx="363">
                  <c:v>74.55</c:v>
                </c:pt>
                <c:pt idx="364">
                  <c:v>88.2</c:v>
                </c:pt>
                <c:pt idx="365">
                  <c:v>84</c:v>
                </c:pt>
                <c:pt idx="366">
                  <c:v>75.900000000000006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23.98</c:v>
                </c:pt>
                <c:pt idx="377">
                  <c:v>28.08</c:v>
                </c:pt>
                <c:pt idx="378">
                  <c:v>14.4</c:v>
                </c:pt>
                <c:pt idx="379">
                  <c:v>21.18</c:v>
                </c:pt>
                <c:pt idx="380">
                  <c:v>24.78</c:v>
                </c:pt>
                <c:pt idx="381">
                  <c:v>36.119999999999997</c:v>
                </c:pt>
                <c:pt idx="382">
                  <c:v>43.74</c:v>
                </c:pt>
                <c:pt idx="383">
                  <c:v>33.299999999999997</c:v>
                </c:pt>
                <c:pt idx="384">
                  <c:v>44.88</c:v>
                </c:pt>
                <c:pt idx="385">
                  <c:v>21.18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21.18</c:v>
                </c:pt>
                <c:pt idx="391">
                  <c:v>0</c:v>
                </c:pt>
                <c:pt idx="392">
                  <c:v>25.32</c:v>
                </c:pt>
                <c:pt idx="393">
                  <c:v>17.940000000000001</c:v>
                </c:pt>
                <c:pt idx="394">
                  <c:v>33.06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110.16</c:v>
                </c:pt>
                <c:pt idx="399">
                  <c:v>77.7</c:v>
                </c:pt>
                <c:pt idx="400">
                  <c:v>64.8</c:v>
                </c:pt>
                <c:pt idx="401">
                  <c:v>37.4</c:v>
                </c:pt>
                <c:pt idx="402">
                  <c:v>58.08</c:v>
                </c:pt>
                <c:pt idx="403">
                  <c:v>51.24</c:v>
                </c:pt>
                <c:pt idx="404">
                  <c:v>73.5</c:v>
                </c:pt>
                <c:pt idx="405">
                  <c:v>47.08</c:v>
                </c:pt>
                <c:pt idx="406">
                  <c:v>71.400000000000006</c:v>
                </c:pt>
                <c:pt idx="407">
                  <c:v>76.650000000000006</c:v>
                </c:pt>
                <c:pt idx="408">
                  <c:v>80.849999999999994</c:v>
                </c:pt>
                <c:pt idx="409">
                  <c:v>77</c:v>
                </c:pt>
                <c:pt idx="410">
                  <c:v>64.05</c:v>
                </c:pt>
                <c:pt idx="411">
                  <c:v>70.400000000000006</c:v>
                </c:pt>
                <c:pt idx="412">
                  <c:v>67.2</c:v>
                </c:pt>
                <c:pt idx="413">
                  <c:v>92.4</c:v>
                </c:pt>
                <c:pt idx="414">
                  <c:v>93.45</c:v>
                </c:pt>
                <c:pt idx="415">
                  <c:v>97.65</c:v>
                </c:pt>
                <c:pt idx="416">
                  <c:v>81.900000000000006</c:v>
                </c:pt>
                <c:pt idx="417">
                  <c:v>100.8</c:v>
                </c:pt>
                <c:pt idx="418">
                  <c:v>111.3</c:v>
                </c:pt>
                <c:pt idx="419">
                  <c:v>140.80000000000001</c:v>
                </c:pt>
                <c:pt idx="420">
                  <c:v>128.1</c:v>
                </c:pt>
                <c:pt idx="421">
                  <c:v>174.3</c:v>
                </c:pt>
                <c:pt idx="422">
                  <c:v>130.19999999999999</c:v>
                </c:pt>
                <c:pt idx="423">
                  <c:v>136.5</c:v>
                </c:pt>
                <c:pt idx="424">
                  <c:v>115.5</c:v>
                </c:pt>
                <c:pt idx="425">
                  <c:v>132.30000000000001</c:v>
                </c:pt>
                <c:pt idx="426">
                  <c:v>140.69999999999999</c:v>
                </c:pt>
                <c:pt idx="427">
                  <c:v>123.9</c:v>
                </c:pt>
                <c:pt idx="428">
                  <c:v>147</c:v>
                </c:pt>
                <c:pt idx="429">
                  <c:v>142.80000000000001</c:v>
                </c:pt>
                <c:pt idx="430">
                  <c:v>140.69999999999999</c:v>
                </c:pt>
                <c:pt idx="431">
                  <c:v>149.1</c:v>
                </c:pt>
                <c:pt idx="432">
                  <c:v>149.1</c:v>
                </c:pt>
                <c:pt idx="433">
                  <c:v>149.1</c:v>
                </c:pt>
                <c:pt idx="434">
                  <c:v>149.1</c:v>
                </c:pt>
                <c:pt idx="435">
                  <c:v>130.19999999999999</c:v>
                </c:pt>
                <c:pt idx="436">
                  <c:v>130.19999999999999</c:v>
                </c:pt>
                <c:pt idx="437">
                  <c:v>155.4</c:v>
                </c:pt>
                <c:pt idx="438">
                  <c:v>157.5</c:v>
                </c:pt>
                <c:pt idx="439">
                  <c:v>165.9</c:v>
                </c:pt>
                <c:pt idx="440">
                  <c:v>155.4</c:v>
                </c:pt>
                <c:pt idx="441">
                  <c:v>142.80000000000001</c:v>
                </c:pt>
                <c:pt idx="442">
                  <c:v>123.9</c:v>
                </c:pt>
                <c:pt idx="443">
                  <c:v>94.5</c:v>
                </c:pt>
                <c:pt idx="444">
                  <c:v>117.6</c:v>
                </c:pt>
                <c:pt idx="445">
                  <c:v>138.6</c:v>
                </c:pt>
                <c:pt idx="446">
                  <c:v>140.69999999999999</c:v>
                </c:pt>
                <c:pt idx="447">
                  <c:v>138.6</c:v>
                </c:pt>
                <c:pt idx="448">
                  <c:v>136.5</c:v>
                </c:pt>
                <c:pt idx="449">
                  <c:v>134.4</c:v>
                </c:pt>
                <c:pt idx="450">
                  <c:v>123.9</c:v>
                </c:pt>
                <c:pt idx="451">
                  <c:v>126</c:v>
                </c:pt>
                <c:pt idx="452">
                  <c:v>110</c:v>
                </c:pt>
                <c:pt idx="453">
                  <c:v>110</c:v>
                </c:pt>
                <c:pt idx="454">
                  <c:v>46.2</c:v>
                </c:pt>
                <c:pt idx="455">
                  <c:v>90.3</c:v>
                </c:pt>
                <c:pt idx="456">
                  <c:v>107.8</c:v>
                </c:pt>
                <c:pt idx="457">
                  <c:v>143</c:v>
                </c:pt>
                <c:pt idx="458">
                  <c:v>161.69999999999999</c:v>
                </c:pt>
                <c:pt idx="459">
                  <c:v>143</c:v>
                </c:pt>
                <c:pt idx="460">
                  <c:v>142.80000000000001</c:v>
                </c:pt>
                <c:pt idx="461">
                  <c:v>123.2</c:v>
                </c:pt>
                <c:pt idx="462">
                  <c:v>148.5</c:v>
                </c:pt>
                <c:pt idx="463">
                  <c:v>129.80000000000001</c:v>
                </c:pt>
                <c:pt idx="464">
                  <c:v>116.6</c:v>
                </c:pt>
                <c:pt idx="465">
                  <c:v>105</c:v>
                </c:pt>
                <c:pt idx="46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690-4922-A27D-BDFB0AF5DFAA}"/>
            </c:ext>
          </c:extLst>
        </c:ser>
        <c:ser>
          <c:idx val="14"/>
          <c:order val="14"/>
          <c:tx>
            <c:strRef>
              <c:f>Nitratos!$E$7</c:f>
              <c:strCache>
                <c:ptCount val="1"/>
                <c:pt idx="0">
                  <c:v>Aguas arriba Barrio de la Fuensanta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Nitratos!$E$8:$E$127</c:f>
            </c:numRef>
          </c:val>
          <c:smooth val="0"/>
          <c:extLst>
            <c:ext xmlns:c16="http://schemas.microsoft.com/office/drawing/2014/chart" uri="{C3380CC4-5D6E-409C-BE32-E72D297353CC}">
              <c16:uniqueId val="{00000000-4930-48AB-B01C-9F61F7AF0015}"/>
            </c:ext>
          </c:extLst>
        </c:ser>
        <c:ser>
          <c:idx val="15"/>
          <c:order val="15"/>
          <c:tx>
            <c:strRef>
              <c:f>Nitratos!$U$7</c:f>
              <c:strCache>
                <c:ptCount val="1"/>
                <c:pt idx="0">
                  <c:v>Lo Poyo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Nitratos!$U$9:$U$485</c:f>
              <c:numCache>
                <c:formatCode>0.00</c:formatCode>
                <c:ptCount val="468"/>
                <c:pt idx="134">
                  <c:v>13.44</c:v>
                </c:pt>
                <c:pt idx="135">
                  <c:v>12.32</c:v>
                </c:pt>
                <c:pt idx="136">
                  <c:v>8.8000000000000007</c:v>
                </c:pt>
                <c:pt idx="137">
                  <c:v>13.44</c:v>
                </c:pt>
                <c:pt idx="138">
                  <c:v>34.65</c:v>
                </c:pt>
                <c:pt idx="139">
                  <c:v>30.25</c:v>
                </c:pt>
                <c:pt idx="140">
                  <c:v>57.6</c:v>
                </c:pt>
                <c:pt idx="141">
                  <c:v>55.65</c:v>
                </c:pt>
                <c:pt idx="142">
                  <c:v>58.3</c:v>
                </c:pt>
                <c:pt idx="143">
                  <c:v>44</c:v>
                </c:pt>
                <c:pt idx="144">
                  <c:v>98.7</c:v>
                </c:pt>
                <c:pt idx="145">
                  <c:v>80.849999999999994</c:v>
                </c:pt>
                <c:pt idx="146">
                  <c:v>74.55</c:v>
                </c:pt>
                <c:pt idx="147">
                  <c:v>61.95</c:v>
                </c:pt>
                <c:pt idx="148">
                  <c:v>66.150000000000006</c:v>
                </c:pt>
                <c:pt idx="149">
                  <c:v>79.2</c:v>
                </c:pt>
                <c:pt idx="150">
                  <c:v>79.8</c:v>
                </c:pt>
                <c:pt idx="151">
                  <c:v>74.8</c:v>
                </c:pt>
                <c:pt idx="152">
                  <c:v>86.1</c:v>
                </c:pt>
                <c:pt idx="153">
                  <c:v>70.349999999999994</c:v>
                </c:pt>
                <c:pt idx="154">
                  <c:v>58.8</c:v>
                </c:pt>
                <c:pt idx="155">
                  <c:v>58.8</c:v>
                </c:pt>
                <c:pt idx="156">
                  <c:v>33</c:v>
                </c:pt>
                <c:pt idx="157">
                  <c:v>58.3</c:v>
                </c:pt>
                <c:pt idx="158">
                  <c:v>36.75</c:v>
                </c:pt>
                <c:pt idx="159">
                  <c:v>68.2</c:v>
                </c:pt>
                <c:pt idx="160">
                  <c:v>68.2</c:v>
                </c:pt>
                <c:pt idx="161">
                  <c:v>22.8</c:v>
                </c:pt>
                <c:pt idx="162">
                  <c:v>85.8</c:v>
                </c:pt>
                <c:pt idx="163">
                  <c:v>78</c:v>
                </c:pt>
                <c:pt idx="164">
                  <c:v>55</c:v>
                </c:pt>
                <c:pt idx="165">
                  <c:v>92.4</c:v>
                </c:pt>
                <c:pt idx="166">
                  <c:v>67.2</c:v>
                </c:pt>
                <c:pt idx="167">
                  <c:v>104.4</c:v>
                </c:pt>
                <c:pt idx="168">
                  <c:v>48.3</c:v>
                </c:pt>
                <c:pt idx="169">
                  <c:v>78.75</c:v>
                </c:pt>
                <c:pt idx="170">
                  <c:v>63.8</c:v>
                </c:pt>
                <c:pt idx="171">
                  <c:v>103.4</c:v>
                </c:pt>
                <c:pt idx="172">
                  <c:v>31.9</c:v>
                </c:pt>
                <c:pt idx="173">
                  <c:v>86.9</c:v>
                </c:pt>
                <c:pt idx="174">
                  <c:v>99.6</c:v>
                </c:pt>
                <c:pt idx="175">
                  <c:v>91.3</c:v>
                </c:pt>
                <c:pt idx="176">
                  <c:v>63.8</c:v>
                </c:pt>
                <c:pt idx="177">
                  <c:v>50.6</c:v>
                </c:pt>
                <c:pt idx="178">
                  <c:v>55</c:v>
                </c:pt>
                <c:pt idx="179">
                  <c:v>63.8</c:v>
                </c:pt>
                <c:pt idx="180">
                  <c:v>101.2</c:v>
                </c:pt>
                <c:pt idx="181">
                  <c:v>102.3</c:v>
                </c:pt>
                <c:pt idx="182">
                  <c:v>71.5</c:v>
                </c:pt>
                <c:pt idx="183">
                  <c:v>78.75</c:v>
                </c:pt>
                <c:pt idx="184">
                  <c:v>80.3</c:v>
                </c:pt>
                <c:pt idx="185">
                  <c:v>73.5</c:v>
                </c:pt>
                <c:pt idx="186">
                  <c:v>68.2</c:v>
                </c:pt>
                <c:pt idx="187">
                  <c:v>67.099999999999994</c:v>
                </c:pt>
                <c:pt idx="188">
                  <c:v>35.200000000000003</c:v>
                </c:pt>
                <c:pt idx="189">
                  <c:v>41</c:v>
                </c:pt>
                <c:pt idx="190">
                  <c:v>74.8</c:v>
                </c:pt>
                <c:pt idx="191">
                  <c:v>73.7</c:v>
                </c:pt>
                <c:pt idx="192">
                  <c:v>64.8</c:v>
                </c:pt>
                <c:pt idx="193">
                  <c:v>57.6</c:v>
                </c:pt>
                <c:pt idx="194">
                  <c:v>38.4</c:v>
                </c:pt>
                <c:pt idx="195">
                  <c:v>88.8</c:v>
                </c:pt>
                <c:pt idx="196">
                  <c:v>56.1</c:v>
                </c:pt>
                <c:pt idx="197">
                  <c:v>42.9</c:v>
                </c:pt>
                <c:pt idx="198">
                  <c:v>49.2</c:v>
                </c:pt>
                <c:pt idx="199">
                  <c:v>40.799999999999997</c:v>
                </c:pt>
                <c:pt idx="200">
                  <c:v>41.8</c:v>
                </c:pt>
                <c:pt idx="201">
                  <c:v>69</c:v>
                </c:pt>
                <c:pt idx="202">
                  <c:v>64.900000000000006</c:v>
                </c:pt>
                <c:pt idx="203">
                  <c:v>46.8</c:v>
                </c:pt>
                <c:pt idx="204">
                  <c:v>62.7</c:v>
                </c:pt>
                <c:pt idx="205">
                  <c:v>39.1</c:v>
                </c:pt>
                <c:pt idx="206">
                  <c:v>40.25</c:v>
                </c:pt>
                <c:pt idx="207">
                  <c:v>48.4</c:v>
                </c:pt>
                <c:pt idx="208">
                  <c:v>27.6</c:v>
                </c:pt>
                <c:pt idx="209">
                  <c:v>50.4</c:v>
                </c:pt>
                <c:pt idx="210">
                  <c:v>16.8</c:v>
                </c:pt>
                <c:pt idx="211">
                  <c:v>19.55</c:v>
                </c:pt>
                <c:pt idx="212">
                  <c:v>26.4</c:v>
                </c:pt>
                <c:pt idx="213">
                  <c:v>20.12</c:v>
                </c:pt>
                <c:pt idx="214">
                  <c:v>21.6</c:v>
                </c:pt>
                <c:pt idx="215">
                  <c:v>20.399999999999999</c:v>
                </c:pt>
                <c:pt idx="216">
                  <c:v>21</c:v>
                </c:pt>
                <c:pt idx="217">
                  <c:v>15.6</c:v>
                </c:pt>
                <c:pt idx="218">
                  <c:v>45.1</c:v>
                </c:pt>
                <c:pt idx="219">
                  <c:v>16.2</c:v>
                </c:pt>
                <c:pt idx="220">
                  <c:v>48.3</c:v>
                </c:pt>
                <c:pt idx="221">
                  <c:v>56.1</c:v>
                </c:pt>
                <c:pt idx="222">
                  <c:v>43.8</c:v>
                </c:pt>
                <c:pt idx="223">
                  <c:v>50.05</c:v>
                </c:pt>
                <c:pt idx="224">
                  <c:v>35.4</c:v>
                </c:pt>
                <c:pt idx="225">
                  <c:v>31.625</c:v>
                </c:pt>
                <c:pt idx="226">
                  <c:v>33</c:v>
                </c:pt>
                <c:pt idx="227">
                  <c:v>46.2</c:v>
                </c:pt>
                <c:pt idx="228">
                  <c:v>118.8</c:v>
                </c:pt>
                <c:pt idx="229">
                  <c:v>57.2</c:v>
                </c:pt>
                <c:pt idx="230">
                  <c:v>41.4</c:v>
                </c:pt>
                <c:pt idx="231">
                  <c:v>21</c:v>
                </c:pt>
                <c:pt idx="232">
                  <c:v>26.95</c:v>
                </c:pt>
                <c:pt idx="233">
                  <c:v>36.299999999999997</c:v>
                </c:pt>
                <c:pt idx="234">
                  <c:v>22</c:v>
                </c:pt>
                <c:pt idx="235">
                  <c:v>20.9</c:v>
                </c:pt>
                <c:pt idx="236">
                  <c:v>44</c:v>
                </c:pt>
                <c:pt idx="237">
                  <c:v>42.35</c:v>
                </c:pt>
                <c:pt idx="238">
                  <c:v>50.05</c:v>
                </c:pt>
                <c:pt idx="239">
                  <c:v>37.274999999999999</c:v>
                </c:pt>
                <c:pt idx="240">
                  <c:v>20.9</c:v>
                </c:pt>
                <c:pt idx="241">
                  <c:v>18.149999999999999</c:v>
                </c:pt>
                <c:pt idx="242">
                  <c:v>18.7</c:v>
                </c:pt>
                <c:pt idx="243">
                  <c:v>19.25</c:v>
                </c:pt>
                <c:pt idx="244">
                  <c:v>34.450000000000003</c:v>
                </c:pt>
                <c:pt idx="245">
                  <c:v>11.4</c:v>
                </c:pt>
                <c:pt idx="246">
                  <c:v>32.450000000000003</c:v>
                </c:pt>
                <c:pt idx="247">
                  <c:v>24.2</c:v>
                </c:pt>
                <c:pt idx="248">
                  <c:v>37.4</c:v>
                </c:pt>
                <c:pt idx="249">
                  <c:v>33</c:v>
                </c:pt>
                <c:pt idx="250">
                  <c:v>36.85</c:v>
                </c:pt>
                <c:pt idx="251">
                  <c:v>29.15</c:v>
                </c:pt>
                <c:pt idx="252">
                  <c:v>29.324999999999999</c:v>
                </c:pt>
                <c:pt idx="253">
                  <c:v>52.5</c:v>
                </c:pt>
                <c:pt idx="254">
                  <c:v>46.2</c:v>
                </c:pt>
                <c:pt idx="255">
                  <c:v>28.88</c:v>
                </c:pt>
                <c:pt idx="256">
                  <c:v>32.450000000000003</c:v>
                </c:pt>
                <c:pt idx="257">
                  <c:v>30.98</c:v>
                </c:pt>
                <c:pt idx="258">
                  <c:v>39.6</c:v>
                </c:pt>
                <c:pt idx="259">
                  <c:v>50.6</c:v>
                </c:pt>
                <c:pt idx="260">
                  <c:v>37.200000000000003</c:v>
                </c:pt>
                <c:pt idx="261">
                  <c:v>27.6</c:v>
                </c:pt>
                <c:pt idx="262">
                  <c:v>38.524999999999999</c:v>
                </c:pt>
                <c:pt idx="263">
                  <c:v>39.049999999999997</c:v>
                </c:pt>
                <c:pt idx="264">
                  <c:v>31.35</c:v>
                </c:pt>
                <c:pt idx="265">
                  <c:v>26.4</c:v>
                </c:pt>
                <c:pt idx="266">
                  <c:v>25.3</c:v>
                </c:pt>
                <c:pt idx="267">
                  <c:v>35.200000000000003</c:v>
                </c:pt>
                <c:pt idx="268">
                  <c:v>39.049999999999997</c:v>
                </c:pt>
                <c:pt idx="269">
                  <c:v>36.299999999999997</c:v>
                </c:pt>
                <c:pt idx="270">
                  <c:v>25.85</c:v>
                </c:pt>
                <c:pt idx="271">
                  <c:v>28.6</c:v>
                </c:pt>
                <c:pt idx="272">
                  <c:v>29.15</c:v>
                </c:pt>
                <c:pt idx="273">
                  <c:v>51</c:v>
                </c:pt>
                <c:pt idx="274">
                  <c:v>49.8</c:v>
                </c:pt>
                <c:pt idx="275">
                  <c:v>62.4</c:v>
                </c:pt>
                <c:pt idx="276">
                  <c:v>73.7</c:v>
                </c:pt>
                <c:pt idx="277">
                  <c:v>16.8</c:v>
                </c:pt>
                <c:pt idx="278">
                  <c:v>84</c:v>
                </c:pt>
                <c:pt idx="279">
                  <c:v>71.5</c:v>
                </c:pt>
                <c:pt idx="280">
                  <c:v>94.5</c:v>
                </c:pt>
                <c:pt idx="281">
                  <c:v>101.85</c:v>
                </c:pt>
                <c:pt idx="282">
                  <c:v>91.35</c:v>
                </c:pt>
                <c:pt idx="283">
                  <c:v>94</c:v>
                </c:pt>
                <c:pt idx="284">
                  <c:v>87.15</c:v>
                </c:pt>
                <c:pt idx="285">
                  <c:v>78.75</c:v>
                </c:pt>
                <c:pt idx="286">
                  <c:v>110</c:v>
                </c:pt>
                <c:pt idx="287">
                  <c:v>90.2</c:v>
                </c:pt>
                <c:pt idx="288">
                  <c:v>81.400000000000006</c:v>
                </c:pt>
                <c:pt idx="289">
                  <c:v>88.2</c:v>
                </c:pt>
                <c:pt idx="290">
                  <c:v>105.8</c:v>
                </c:pt>
                <c:pt idx="291">
                  <c:v>110</c:v>
                </c:pt>
                <c:pt idx="292">
                  <c:v>42</c:v>
                </c:pt>
                <c:pt idx="293">
                  <c:v>124</c:v>
                </c:pt>
                <c:pt idx="294">
                  <c:v>89.7</c:v>
                </c:pt>
                <c:pt idx="295">
                  <c:v>64.400000000000006</c:v>
                </c:pt>
                <c:pt idx="296">
                  <c:v>100.8</c:v>
                </c:pt>
                <c:pt idx="297">
                  <c:v>81.400000000000006</c:v>
                </c:pt>
                <c:pt idx="298">
                  <c:v>81.900000000000006</c:v>
                </c:pt>
                <c:pt idx="299">
                  <c:v>66</c:v>
                </c:pt>
                <c:pt idx="300">
                  <c:v>94.5</c:v>
                </c:pt>
                <c:pt idx="301">
                  <c:v>102.9</c:v>
                </c:pt>
                <c:pt idx="302">
                  <c:v>92.4</c:v>
                </c:pt>
                <c:pt idx="303">
                  <c:v>90.3</c:v>
                </c:pt>
                <c:pt idx="304">
                  <c:v>107.1</c:v>
                </c:pt>
                <c:pt idx="305">
                  <c:v>84</c:v>
                </c:pt>
                <c:pt idx="306">
                  <c:v>84</c:v>
                </c:pt>
                <c:pt idx="307">
                  <c:v>98.7</c:v>
                </c:pt>
                <c:pt idx="308">
                  <c:v>50.4</c:v>
                </c:pt>
                <c:pt idx="309">
                  <c:v>71.5</c:v>
                </c:pt>
                <c:pt idx="310">
                  <c:v>201.6</c:v>
                </c:pt>
                <c:pt idx="311">
                  <c:v>113.4</c:v>
                </c:pt>
                <c:pt idx="312">
                  <c:v>105</c:v>
                </c:pt>
                <c:pt idx="313">
                  <c:v>77.7</c:v>
                </c:pt>
                <c:pt idx="314">
                  <c:v>102.9</c:v>
                </c:pt>
                <c:pt idx="315">
                  <c:v>90.3</c:v>
                </c:pt>
                <c:pt idx="316">
                  <c:v>75.599999999999994</c:v>
                </c:pt>
                <c:pt idx="317">
                  <c:v>84</c:v>
                </c:pt>
                <c:pt idx="318">
                  <c:v>65.099999999999994</c:v>
                </c:pt>
                <c:pt idx="319">
                  <c:v>75.599999999999994</c:v>
                </c:pt>
                <c:pt idx="320">
                  <c:v>44.1</c:v>
                </c:pt>
                <c:pt idx="321">
                  <c:v>99.75</c:v>
                </c:pt>
                <c:pt idx="322">
                  <c:v>52.5</c:v>
                </c:pt>
                <c:pt idx="323">
                  <c:v>76.650000000000006</c:v>
                </c:pt>
                <c:pt idx="324">
                  <c:v>98.7</c:v>
                </c:pt>
                <c:pt idx="325">
                  <c:v>52.5</c:v>
                </c:pt>
                <c:pt idx="326">
                  <c:v>65.099999999999994</c:v>
                </c:pt>
                <c:pt idx="327">
                  <c:v>67.2</c:v>
                </c:pt>
                <c:pt idx="328">
                  <c:v>59.85</c:v>
                </c:pt>
                <c:pt idx="329">
                  <c:v>54.6</c:v>
                </c:pt>
                <c:pt idx="330">
                  <c:v>42</c:v>
                </c:pt>
                <c:pt idx="331">
                  <c:v>51.45</c:v>
                </c:pt>
                <c:pt idx="332">
                  <c:v>57.75</c:v>
                </c:pt>
                <c:pt idx="333">
                  <c:v>43.05</c:v>
                </c:pt>
                <c:pt idx="334">
                  <c:v>49.35</c:v>
                </c:pt>
                <c:pt idx="335">
                  <c:v>47.25</c:v>
                </c:pt>
                <c:pt idx="336">
                  <c:v>34.65</c:v>
                </c:pt>
                <c:pt idx="337">
                  <c:v>22.4</c:v>
                </c:pt>
                <c:pt idx="338">
                  <c:v>30.45</c:v>
                </c:pt>
                <c:pt idx="339">
                  <c:v>23.05</c:v>
                </c:pt>
                <c:pt idx="340">
                  <c:v>11.46</c:v>
                </c:pt>
                <c:pt idx="341">
                  <c:v>15.6</c:v>
                </c:pt>
                <c:pt idx="342">
                  <c:v>5.44</c:v>
                </c:pt>
                <c:pt idx="343">
                  <c:v>5.694</c:v>
                </c:pt>
                <c:pt idx="344">
                  <c:v>5.1029999999999998</c:v>
                </c:pt>
                <c:pt idx="345">
                  <c:v>3.5859999999999999</c:v>
                </c:pt>
                <c:pt idx="346">
                  <c:v>3.4980000000000002</c:v>
                </c:pt>
                <c:pt idx="347">
                  <c:v>3.58</c:v>
                </c:pt>
                <c:pt idx="348">
                  <c:v>3.83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9.2880000000000003</c:v>
                </c:pt>
                <c:pt idx="353">
                  <c:v>0</c:v>
                </c:pt>
                <c:pt idx="354">
                  <c:v>0</c:v>
                </c:pt>
                <c:pt idx="355">
                  <c:v>29.76</c:v>
                </c:pt>
                <c:pt idx="356">
                  <c:v>29.4</c:v>
                </c:pt>
                <c:pt idx="357">
                  <c:v>24.518000000000001</c:v>
                </c:pt>
                <c:pt idx="358">
                  <c:v>16.28</c:v>
                </c:pt>
                <c:pt idx="359">
                  <c:v>11.396000000000001</c:v>
                </c:pt>
                <c:pt idx="360">
                  <c:v>9.5920000000000005</c:v>
                </c:pt>
                <c:pt idx="361">
                  <c:v>0</c:v>
                </c:pt>
                <c:pt idx="362">
                  <c:v>0</c:v>
                </c:pt>
                <c:pt idx="363">
                  <c:v>5.9429999999999996</c:v>
                </c:pt>
                <c:pt idx="364">
                  <c:v>4.4660000000000002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29.92</c:v>
                </c:pt>
                <c:pt idx="399">
                  <c:v>30.69</c:v>
                </c:pt>
                <c:pt idx="400">
                  <c:v>17.760000000000002</c:v>
                </c:pt>
                <c:pt idx="401">
                  <c:v>17.22</c:v>
                </c:pt>
                <c:pt idx="402">
                  <c:v>13.22</c:v>
                </c:pt>
                <c:pt idx="403">
                  <c:v>12.21</c:v>
                </c:pt>
                <c:pt idx="404">
                  <c:v>11.571999999999999</c:v>
                </c:pt>
                <c:pt idx="405">
                  <c:v>20.79</c:v>
                </c:pt>
                <c:pt idx="406">
                  <c:v>14.679</c:v>
                </c:pt>
                <c:pt idx="407">
                  <c:v>12.516</c:v>
                </c:pt>
                <c:pt idx="408">
                  <c:v>6.82</c:v>
                </c:pt>
                <c:pt idx="409">
                  <c:v>10.978</c:v>
                </c:pt>
                <c:pt idx="410">
                  <c:v>15.141</c:v>
                </c:pt>
                <c:pt idx="411">
                  <c:v>8.6020000000000003</c:v>
                </c:pt>
                <c:pt idx="412">
                  <c:v>11.696999999999999</c:v>
                </c:pt>
                <c:pt idx="413">
                  <c:v>11.928000000000001</c:v>
                </c:pt>
                <c:pt idx="414">
                  <c:v>9.9749999999999996</c:v>
                </c:pt>
                <c:pt idx="415">
                  <c:v>21.911999999999999</c:v>
                </c:pt>
                <c:pt idx="416">
                  <c:v>19.25</c:v>
                </c:pt>
                <c:pt idx="417">
                  <c:v>18.742999999999999</c:v>
                </c:pt>
                <c:pt idx="418">
                  <c:v>24.937999999999999</c:v>
                </c:pt>
                <c:pt idx="419">
                  <c:v>20.9</c:v>
                </c:pt>
                <c:pt idx="420">
                  <c:v>20.948</c:v>
                </c:pt>
                <c:pt idx="421">
                  <c:v>22.103000000000002</c:v>
                </c:pt>
                <c:pt idx="422">
                  <c:v>23.43</c:v>
                </c:pt>
                <c:pt idx="423">
                  <c:v>35.174999999999997</c:v>
                </c:pt>
                <c:pt idx="424">
                  <c:v>52.25</c:v>
                </c:pt>
                <c:pt idx="425">
                  <c:v>34.335000000000001</c:v>
                </c:pt>
                <c:pt idx="426">
                  <c:v>39.6</c:v>
                </c:pt>
                <c:pt idx="427">
                  <c:v>87.15</c:v>
                </c:pt>
                <c:pt idx="428">
                  <c:v>49.35</c:v>
                </c:pt>
                <c:pt idx="429">
                  <c:v>31.92</c:v>
                </c:pt>
                <c:pt idx="430">
                  <c:v>30.66</c:v>
                </c:pt>
                <c:pt idx="431">
                  <c:v>46.515000000000001</c:v>
                </c:pt>
                <c:pt idx="432">
                  <c:v>40.950000000000003</c:v>
                </c:pt>
                <c:pt idx="433">
                  <c:v>51.45</c:v>
                </c:pt>
                <c:pt idx="434">
                  <c:v>36.75</c:v>
                </c:pt>
                <c:pt idx="435">
                  <c:v>45.15</c:v>
                </c:pt>
                <c:pt idx="436">
                  <c:v>33.6</c:v>
                </c:pt>
                <c:pt idx="437">
                  <c:v>37.799999999999997</c:v>
                </c:pt>
                <c:pt idx="438">
                  <c:v>44.1</c:v>
                </c:pt>
                <c:pt idx="439">
                  <c:v>44.1</c:v>
                </c:pt>
                <c:pt idx="440">
                  <c:v>40.950000000000003</c:v>
                </c:pt>
                <c:pt idx="441">
                  <c:v>37.799999999999997</c:v>
                </c:pt>
                <c:pt idx="442">
                  <c:v>26.25</c:v>
                </c:pt>
                <c:pt idx="443">
                  <c:v>22.05</c:v>
                </c:pt>
                <c:pt idx="444">
                  <c:v>28.35</c:v>
                </c:pt>
                <c:pt idx="445">
                  <c:v>35.700000000000003</c:v>
                </c:pt>
                <c:pt idx="446">
                  <c:v>35.700000000000003</c:v>
                </c:pt>
                <c:pt idx="447">
                  <c:v>17.22</c:v>
                </c:pt>
                <c:pt idx="448">
                  <c:v>18.428000000000001</c:v>
                </c:pt>
                <c:pt idx="449">
                  <c:v>28.035</c:v>
                </c:pt>
                <c:pt idx="450">
                  <c:v>23.625</c:v>
                </c:pt>
                <c:pt idx="451">
                  <c:v>24.045000000000002</c:v>
                </c:pt>
                <c:pt idx="452">
                  <c:v>12.375</c:v>
                </c:pt>
                <c:pt idx="453">
                  <c:v>13.02</c:v>
                </c:pt>
                <c:pt idx="454">
                  <c:v>20.350000000000001</c:v>
                </c:pt>
                <c:pt idx="455">
                  <c:v>27.3</c:v>
                </c:pt>
                <c:pt idx="456">
                  <c:v>52.5</c:v>
                </c:pt>
                <c:pt idx="457">
                  <c:v>0</c:v>
                </c:pt>
                <c:pt idx="458">
                  <c:v>27.004999999999999</c:v>
                </c:pt>
                <c:pt idx="459">
                  <c:v>35.365000000000002</c:v>
                </c:pt>
                <c:pt idx="460">
                  <c:v>32.707999999999998</c:v>
                </c:pt>
                <c:pt idx="461">
                  <c:v>20.265000000000001</c:v>
                </c:pt>
                <c:pt idx="462">
                  <c:v>20.9</c:v>
                </c:pt>
                <c:pt idx="463">
                  <c:v>14.85</c:v>
                </c:pt>
                <c:pt idx="464">
                  <c:v>8.0329999999999995</c:v>
                </c:pt>
                <c:pt idx="465">
                  <c:v>7.26</c:v>
                </c:pt>
                <c:pt idx="466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30-48AB-B01C-9F61F7AF0015}"/>
            </c:ext>
          </c:extLst>
        </c:ser>
        <c:ser>
          <c:idx val="16"/>
          <c:order val="16"/>
          <c:tx>
            <c:strRef>
              <c:f>Nitratos!$V$7</c:f>
              <c:strCache>
                <c:ptCount val="1"/>
                <c:pt idx="0">
                  <c:v>Lengua de Vaca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Nitratos!$V$9:$V$485</c:f>
              <c:numCache>
                <c:formatCode>General</c:formatCode>
                <c:ptCount val="468"/>
                <c:pt idx="134">
                  <c:v>8.7149999999999999</c:v>
                </c:pt>
                <c:pt idx="135">
                  <c:v>14.3</c:v>
                </c:pt>
                <c:pt idx="136">
                  <c:v>17.600000000000001</c:v>
                </c:pt>
                <c:pt idx="137">
                  <c:v>9.9</c:v>
                </c:pt>
                <c:pt idx="138">
                  <c:v>12.18</c:v>
                </c:pt>
                <c:pt idx="139">
                  <c:v>6.93</c:v>
                </c:pt>
                <c:pt idx="140">
                  <c:v>8.82</c:v>
                </c:pt>
                <c:pt idx="141">
                  <c:v>8.82</c:v>
                </c:pt>
                <c:pt idx="142" formatCode="0.00">
                  <c:v>6.6</c:v>
                </c:pt>
                <c:pt idx="143">
                  <c:v>11.55</c:v>
                </c:pt>
                <c:pt idx="144">
                  <c:v>18.27</c:v>
                </c:pt>
                <c:pt idx="145" formatCode="0.00">
                  <c:v>30</c:v>
                </c:pt>
                <c:pt idx="146" formatCode="0.00">
                  <c:v>25.725000000000001</c:v>
                </c:pt>
                <c:pt idx="147" formatCode="0.00">
                  <c:v>14.7</c:v>
                </c:pt>
                <c:pt idx="148" formatCode="0.00">
                  <c:v>26.4</c:v>
                </c:pt>
                <c:pt idx="149" formatCode="0.00">
                  <c:v>36.799999999999997</c:v>
                </c:pt>
                <c:pt idx="150" formatCode="0.00">
                  <c:v>33.6</c:v>
                </c:pt>
                <c:pt idx="151">
                  <c:v>30.79</c:v>
                </c:pt>
                <c:pt idx="152">
                  <c:v>59.85</c:v>
                </c:pt>
                <c:pt idx="153" formatCode="0.00">
                  <c:v>65.099999999999994</c:v>
                </c:pt>
                <c:pt idx="154" formatCode="0.00">
                  <c:v>44</c:v>
                </c:pt>
                <c:pt idx="155" formatCode="0.00">
                  <c:v>74.55</c:v>
                </c:pt>
                <c:pt idx="156" formatCode="0.00">
                  <c:v>68.2</c:v>
                </c:pt>
                <c:pt idx="157" formatCode="0.00">
                  <c:v>14.96</c:v>
                </c:pt>
                <c:pt idx="160" formatCode="0.00">
                  <c:v>3.15</c:v>
                </c:pt>
                <c:pt idx="161" formatCode="0.00">
                  <c:v>3.12</c:v>
                </c:pt>
                <c:pt idx="163" formatCode="0.00">
                  <c:v>18.72</c:v>
                </c:pt>
                <c:pt idx="164" formatCode="0.00">
                  <c:v>14.08</c:v>
                </c:pt>
                <c:pt idx="165" formatCode="0.00">
                  <c:v>18</c:v>
                </c:pt>
                <c:pt idx="166" formatCode="0.00">
                  <c:v>29.4</c:v>
                </c:pt>
                <c:pt idx="167" formatCode="0.00">
                  <c:v>44</c:v>
                </c:pt>
                <c:pt idx="168" formatCode="0.00">
                  <c:v>37.799999999999997</c:v>
                </c:pt>
                <c:pt idx="169" formatCode="0.00">
                  <c:v>28.875</c:v>
                </c:pt>
                <c:pt idx="170" formatCode="0.00">
                  <c:v>4.41</c:v>
                </c:pt>
                <c:pt idx="171" formatCode="0.00">
                  <c:v>19.53</c:v>
                </c:pt>
                <c:pt idx="172" formatCode="0.00">
                  <c:v>12.6</c:v>
                </c:pt>
                <c:pt idx="173" formatCode="0.00">
                  <c:v>12.18</c:v>
                </c:pt>
                <c:pt idx="174" formatCode="0.00">
                  <c:v>12.24</c:v>
                </c:pt>
                <c:pt idx="175" formatCode="0.00">
                  <c:v>16.59</c:v>
                </c:pt>
                <c:pt idx="176">
                  <c:v>8.82</c:v>
                </c:pt>
                <c:pt idx="177">
                  <c:v>11.76</c:v>
                </c:pt>
                <c:pt idx="178">
                  <c:v>13.02</c:v>
                </c:pt>
                <c:pt idx="179" formatCode="0.00">
                  <c:v>15.12</c:v>
                </c:pt>
                <c:pt idx="180" formatCode="0.00">
                  <c:v>14.7</c:v>
                </c:pt>
                <c:pt idx="181" formatCode="0.00">
                  <c:v>5.88</c:v>
                </c:pt>
                <c:pt idx="182" formatCode="0.00">
                  <c:v>0</c:v>
                </c:pt>
                <c:pt idx="183">
                  <c:v>0</c:v>
                </c:pt>
                <c:pt idx="184" formatCode="0.00">
                  <c:v>0</c:v>
                </c:pt>
                <c:pt idx="185" formatCode="0.00">
                  <c:v>0</c:v>
                </c:pt>
                <c:pt idx="186" formatCode="0.00">
                  <c:v>0</c:v>
                </c:pt>
                <c:pt idx="187" formatCode="0.00">
                  <c:v>0</c:v>
                </c:pt>
                <c:pt idx="188" formatCode="0.00">
                  <c:v>0</c:v>
                </c:pt>
                <c:pt idx="189" formatCode="0.00">
                  <c:v>0</c:v>
                </c:pt>
                <c:pt idx="190" formatCode="0.00">
                  <c:v>0</c:v>
                </c:pt>
                <c:pt idx="191" formatCode="0.00">
                  <c:v>0</c:v>
                </c:pt>
                <c:pt idx="192" formatCode="0.00">
                  <c:v>0</c:v>
                </c:pt>
                <c:pt idx="193" formatCode="0.00">
                  <c:v>0</c:v>
                </c:pt>
                <c:pt idx="194" formatCode="0.00">
                  <c:v>0</c:v>
                </c:pt>
                <c:pt idx="195" formatCode="0.00">
                  <c:v>0</c:v>
                </c:pt>
                <c:pt idx="196" formatCode="0.00">
                  <c:v>0</c:v>
                </c:pt>
                <c:pt idx="197" formatCode="0.00">
                  <c:v>0</c:v>
                </c:pt>
                <c:pt idx="198" formatCode="0.00">
                  <c:v>0</c:v>
                </c:pt>
                <c:pt idx="199" formatCode="0.00">
                  <c:v>0</c:v>
                </c:pt>
                <c:pt idx="200" formatCode="0.00">
                  <c:v>0</c:v>
                </c:pt>
                <c:pt idx="201" formatCode="0.00">
                  <c:v>0</c:v>
                </c:pt>
                <c:pt idx="202" formatCode="0.00">
                  <c:v>4.41</c:v>
                </c:pt>
                <c:pt idx="203" formatCode="0.00">
                  <c:v>0</c:v>
                </c:pt>
                <c:pt idx="204" formatCode="0.00">
                  <c:v>0</c:v>
                </c:pt>
                <c:pt idx="205" formatCode="0.00">
                  <c:v>0</c:v>
                </c:pt>
                <c:pt idx="206" formatCode="0.00">
                  <c:v>0</c:v>
                </c:pt>
                <c:pt idx="207" formatCode="0.00">
                  <c:v>0</c:v>
                </c:pt>
                <c:pt idx="208" formatCode="0.00">
                  <c:v>0</c:v>
                </c:pt>
                <c:pt idx="209" formatCode="0.00">
                  <c:v>0</c:v>
                </c:pt>
                <c:pt idx="210" formatCode="0.00">
                  <c:v>0</c:v>
                </c:pt>
                <c:pt idx="211" formatCode="0.00">
                  <c:v>0</c:v>
                </c:pt>
                <c:pt idx="212" formatCode="0.00">
                  <c:v>0</c:v>
                </c:pt>
                <c:pt idx="213" formatCode="0.00">
                  <c:v>0</c:v>
                </c:pt>
                <c:pt idx="214" formatCode="0.00">
                  <c:v>0</c:v>
                </c:pt>
                <c:pt idx="215" formatCode="0.00">
                  <c:v>0</c:v>
                </c:pt>
                <c:pt idx="216" formatCode="0.00">
                  <c:v>0</c:v>
                </c:pt>
                <c:pt idx="217" formatCode="0.00">
                  <c:v>0</c:v>
                </c:pt>
                <c:pt idx="218" formatCode="0.00">
                  <c:v>0</c:v>
                </c:pt>
                <c:pt idx="219" formatCode="0.00">
                  <c:v>0</c:v>
                </c:pt>
                <c:pt idx="220" formatCode="0.00">
                  <c:v>0</c:v>
                </c:pt>
                <c:pt idx="221" formatCode="0.00">
                  <c:v>0</c:v>
                </c:pt>
                <c:pt idx="222" formatCode="0.00">
                  <c:v>0</c:v>
                </c:pt>
                <c:pt idx="223" formatCode="0.00">
                  <c:v>0</c:v>
                </c:pt>
                <c:pt idx="224" formatCode="0.00">
                  <c:v>0</c:v>
                </c:pt>
                <c:pt idx="225" formatCode="0.00">
                  <c:v>0</c:v>
                </c:pt>
                <c:pt idx="226" formatCode="0.00">
                  <c:v>0</c:v>
                </c:pt>
                <c:pt idx="227" formatCode="0.00">
                  <c:v>0</c:v>
                </c:pt>
                <c:pt idx="228" formatCode="0.00">
                  <c:v>0</c:v>
                </c:pt>
                <c:pt idx="229" formatCode="0.00">
                  <c:v>0</c:v>
                </c:pt>
                <c:pt idx="230" formatCode="0.00">
                  <c:v>0</c:v>
                </c:pt>
                <c:pt idx="231" formatCode="0.00">
                  <c:v>0</c:v>
                </c:pt>
                <c:pt idx="232" formatCode="0.00">
                  <c:v>0</c:v>
                </c:pt>
                <c:pt idx="233" formatCode="0.00">
                  <c:v>0</c:v>
                </c:pt>
                <c:pt idx="234" formatCode="0.00">
                  <c:v>0</c:v>
                </c:pt>
                <c:pt idx="235" formatCode="0.00">
                  <c:v>0</c:v>
                </c:pt>
                <c:pt idx="236" formatCode="0.00">
                  <c:v>0</c:v>
                </c:pt>
                <c:pt idx="237" formatCode="0.00">
                  <c:v>0</c:v>
                </c:pt>
                <c:pt idx="238" formatCode="0.00">
                  <c:v>0</c:v>
                </c:pt>
                <c:pt idx="239" formatCode="0.00">
                  <c:v>0</c:v>
                </c:pt>
                <c:pt idx="240" formatCode="0.00">
                  <c:v>0</c:v>
                </c:pt>
                <c:pt idx="241" formatCode="0.00">
                  <c:v>0</c:v>
                </c:pt>
                <c:pt idx="242" formatCode="0.00">
                  <c:v>0</c:v>
                </c:pt>
                <c:pt idx="243" formatCode="0.00">
                  <c:v>0</c:v>
                </c:pt>
                <c:pt idx="244" formatCode="0.00">
                  <c:v>0</c:v>
                </c:pt>
                <c:pt idx="245" formatCode="0.00">
                  <c:v>0</c:v>
                </c:pt>
                <c:pt idx="246" formatCode="0.00">
                  <c:v>0</c:v>
                </c:pt>
                <c:pt idx="247" formatCode="0.00">
                  <c:v>0</c:v>
                </c:pt>
                <c:pt idx="248" formatCode="0.00">
                  <c:v>0</c:v>
                </c:pt>
                <c:pt idx="249" formatCode="0.00">
                  <c:v>0</c:v>
                </c:pt>
                <c:pt idx="250" formatCode="0.00">
                  <c:v>0</c:v>
                </c:pt>
                <c:pt idx="251" formatCode="0.00">
                  <c:v>0</c:v>
                </c:pt>
                <c:pt idx="252" formatCode="0.00">
                  <c:v>0</c:v>
                </c:pt>
                <c:pt idx="253" formatCode="0.00">
                  <c:v>0</c:v>
                </c:pt>
                <c:pt idx="254" formatCode="0.00">
                  <c:v>0</c:v>
                </c:pt>
                <c:pt idx="255" formatCode="0.00">
                  <c:v>0</c:v>
                </c:pt>
                <c:pt idx="256" formatCode="0.00">
                  <c:v>0</c:v>
                </c:pt>
                <c:pt idx="257" formatCode="0.00">
                  <c:v>0</c:v>
                </c:pt>
                <c:pt idx="258" formatCode="0.00">
                  <c:v>0</c:v>
                </c:pt>
                <c:pt idx="259" formatCode="0.00">
                  <c:v>0</c:v>
                </c:pt>
                <c:pt idx="260" formatCode="0.00">
                  <c:v>0</c:v>
                </c:pt>
                <c:pt idx="261" formatCode="0.00">
                  <c:v>0</c:v>
                </c:pt>
                <c:pt idx="262" formatCode="0.00">
                  <c:v>0</c:v>
                </c:pt>
                <c:pt idx="263" formatCode="0.00">
                  <c:v>0</c:v>
                </c:pt>
                <c:pt idx="315" formatCode="0.00">
                  <c:v>0</c:v>
                </c:pt>
                <c:pt idx="316" formatCode="0.00">
                  <c:v>0</c:v>
                </c:pt>
                <c:pt idx="317" formatCode="0.00">
                  <c:v>0</c:v>
                </c:pt>
                <c:pt idx="318" formatCode="0.00">
                  <c:v>0</c:v>
                </c:pt>
                <c:pt idx="319" formatCode="0.00">
                  <c:v>0</c:v>
                </c:pt>
                <c:pt idx="320" formatCode="0.00">
                  <c:v>0</c:v>
                </c:pt>
                <c:pt idx="321" formatCode="0.00">
                  <c:v>0</c:v>
                </c:pt>
                <c:pt idx="322" formatCode="0.00">
                  <c:v>0</c:v>
                </c:pt>
                <c:pt idx="323" formatCode="0.00">
                  <c:v>0</c:v>
                </c:pt>
                <c:pt idx="324" formatCode="0.00">
                  <c:v>0</c:v>
                </c:pt>
                <c:pt idx="325" formatCode="0.00">
                  <c:v>0</c:v>
                </c:pt>
                <c:pt idx="326" formatCode="0.00">
                  <c:v>0</c:v>
                </c:pt>
                <c:pt idx="327" formatCode="0.00">
                  <c:v>0</c:v>
                </c:pt>
                <c:pt idx="328" formatCode="0.00">
                  <c:v>0</c:v>
                </c:pt>
                <c:pt idx="329" formatCode="0.00">
                  <c:v>0</c:v>
                </c:pt>
                <c:pt idx="330" formatCode="0.00">
                  <c:v>0</c:v>
                </c:pt>
                <c:pt idx="331" formatCode="0.00">
                  <c:v>0</c:v>
                </c:pt>
                <c:pt idx="332" formatCode="0.00">
                  <c:v>0</c:v>
                </c:pt>
                <c:pt idx="333" formatCode="0.00">
                  <c:v>0</c:v>
                </c:pt>
                <c:pt idx="334" formatCode="0.00">
                  <c:v>0</c:v>
                </c:pt>
                <c:pt idx="335" formatCode="0.00">
                  <c:v>36.225000000000001</c:v>
                </c:pt>
                <c:pt idx="336" formatCode="0.00">
                  <c:v>37.274999999999999</c:v>
                </c:pt>
                <c:pt idx="337" formatCode="0.00">
                  <c:v>32.549999999999997</c:v>
                </c:pt>
                <c:pt idx="338" formatCode="0.00">
                  <c:v>34.125</c:v>
                </c:pt>
                <c:pt idx="339" formatCode="0.00">
                  <c:v>40.950000000000003</c:v>
                </c:pt>
                <c:pt idx="340" formatCode="0.00">
                  <c:v>0</c:v>
                </c:pt>
                <c:pt idx="341" formatCode="0.00">
                  <c:v>0</c:v>
                </c:pt>
                <c:pt idx="342" formatCode="0.00">
                  <c:v>0</c:v>
                </c:pt>
                <c:pt idx="343" formatCode="0.00">
                  <c:v>0</c:v>
                </c:pt>
                <c:pt idx="344" formatCode="0.00">
                  <c:v>0</c:v>
                </c:pt>
                <c:pt idx="345" formatCode="0.00">
                  <c:v>0</c:v>
                </c:pt>
                <c:pt idx="346" formatCode="0.00">
                  <c:v>0</c:v>
                </c:pt>
                <c:pt idx="347" formatCode="0.00">
                  <c:v>0</c:v>
                </c:pt>
                <c:pt idx="348" formatCode="0.00">
                  <c:v>0</c:v>
                </c:pt>
                <c:pt idx="349" formatCode="0.00">
                  <c:v>0</c:v>
                </c:pt>
                <c:pt idx="350" formatCode="0.00">
                  <c:v>0</c:v>
                </c:pt>
                <c:pt idx="351" formatCode="0.00">
                  <c:v>0</c:v>
                </c:pt>
                <c:pt idx="352" formatCode="0.00">
                  <c:v>0</c:v>
                </c:pt>
                <c:pt idx="353" formatCode="0.00">
                  <c:v>0</c:v>
                </c:pt>
                <c:pt idx="354" formatCode="0.00">
                  <c:v>0</c:v>
                </c:pt>
                <c:pt idx="355" formatCode="0.00">
                  <c:v>0</c:v>
                </c:pt>
                <c:pt idx="356" formatCode="0.00">
                  <c:v>0</c:v>
                </c:pt>
                <c:pt idx="357" formatCode="0.00">
                  <c:v>0</c:v>
                </c:pt>
                <c:pt idx="358" formatCode="0.00">
                  <c:v>0</c:v>
                </c:pt>
                <c:pt idx="359" formatCode="0.00">
                  <c:v>0</c:v>
                </c:pt>
                <c:pt idx="360" formatCode="0.00">
                  <c:v>0</c:v>
                </c:pt>
                <c:pt idx="361" formatCode="0.00">
                  <c:v>0</c:v>
                </c:pt>
                <c:pt idx="362" formatCode="0.00">
                  <c:v>0</c:v>
                </c:pt>
                <c:pt idx="363" formatCode="0.00">
                  <c:v>0</c:v>
                </c:pt>
                <c:pt idx="364" formatCode="0.00">
                  <c:v>0</c:v>
                </c:pt>
                <c:pt idx="365" formatCode="0.00">
                  <c:v>0</c:v>
                </c:pt>
                <c:pt idx="366" formatCode="0.00">
                  <c:v>0</c:v>
                </c:pt>
                <c:pt idx="367" formatCode="0.00">
                  <c:v>0</c:v>
                </c:pt>
                <c:pt idx="368" formatCode="0.00">
                  <c:v>0</c:v>
                </c:pt>
                <c:pt idx="369" formatCode="0.00">
                  <c:v>0</c:v>
                </c:pt>
                <c:pt idx="370" formatCode="0.00">
                  <c:v>0</c:v>
                </c:pt>
                <c:pt idx="371" formatCode="0.00">
                  <c:v>0</c:v>
                </c:pt>
                <c:pt idx="372" formatCode="0.00">
                  <c:v>0</c:v>
                </c:pt>
                <c:pt idx="373" formatCode="0.00">
                  <c:v>0</c:v>
                </c:pt>
                <c:pt idx="374" formatCode="0.00">
                  <c:v>0</c:v>
                </c:pt>
                <c:pt idx="375" formatCode="0.00">
                  <c:v>0</c:v>
                </c:pt>
                <c:pt idx="376" formatCode="0.00">
                  <c:v>0</c:v>
                </c:pt>
                <c:pt idx="377" formatCode="0.00">
                  <c:v>0</c:v>
                </c:pt>
                <c:pt idx="378" formatCode="0.00">
                  <c:v>0</c:v>
                </c:pt>
                <c:pt idx="379" formatCode="0.00">
                  <c:v>0</c:v>
                </c:pt>
                <c:pt idx="380" formatCode="0.00">
                  <c:v>0</c:v>
                </c:pt>
                <c:pt idx="381" formatCode="0.00">
                  <c:v>0</c:v>
                </c:pt>
                <c:pt idx="382" formatCode="0.00">
                  <c:v>0</c:v>
                </c:pt>
                <c:pt idx="383" formatCode="0.00">
                  <c:v>0</c:v>
                </c:pt>
                <c:pt idx="384" formatCode="0.00">
                  <c:v>0</c:v>
                </c:pt>
                <c:pt idx="385" formatCode="0.00">
                  <c:v>0</c:v>
                </c:pt>
                <c:pt idx="386" formatCode="0.00">
                  <c:v>0</c:v>
                </c:pt>
                <c:pt idx="387" formatCode="0.00">
                  <c:v>0</c:v>
                </c:pt>
                <c:pt idx="388" formatCode="0.00">
                  <c:v>0</c:v>
                </c:pt>
                <c:pt idx="389" formatCode="0.00">
                  <c:v>0</c:v>
                </c:pt>
                <c:pt idx="390" formatCode="0.00">
                  <c:v>0</c:v>
                </c:pt>
                <c:pt idx="391" formatCode="0.00">
                  <c:v>0</c:v>
                </c:pt>
                <c:pt idx="392" formatCode="0.00">
                  <c:v>0</c:v>
                </c:pt>
                <c:pt idx="393" formatCode="0.00">
                  <c:v>0</c:v>
                </c:pt>
                <c:pt idx="394" formatCode="0.00">
                  <c:v>0</c:v>
                </c:pt>
                <c:pt idx="395" formatCode="0.00">
                  <c:v>0</c:v>
                </c:pt>
                <c:pt idx="396" formatCode="0.00">
                  <c:v>0</c:v>
                </c:pt>
                <c:pt idx="397" formatCode="0.00">
                  <c:v>0</c:v>
                </c:pt>
                <c:pt idx="398" formatCode="0.00">
                  <c:v>0</c:v>
                </c:pt>
                <c:pt idx="399" formatCode="0.00">
                  <c:v>0</c:v>
                </c:pt>
                <c:pt idx="400" formatCode="0.00">
                  <c:v>0</c:v>
                </c:pt>
                <c:pt idx="401" formatCode="0.00">
                  <c:v>0</c:v>
                </c:pt>
                <c:pt idx="402" formatCode="0.00">
                  <c:v>0</c:v>
                </c:pt>
                <c:pt idx="403" formatCode="0.00">
                  <c:v>0</c:v>
                </c:pt>
                <c:pt idx="404" formatCode="0.00">
                  <c:v>0</c:v>
                </c:pt>
                <c:pt idx="405" formatCode="0.00">
                  <c:v>0</c:v>
                </c:pt>
                <c:pt idx="406" formatCode="0.00">
                  <c:v>0</c:v>
                </c:pt>
                <c:pt idx="407" formatCode="0.00">
                  <c:v>0</c:v>
                </c:pt>
                <c:pt idx="408" formatCode="0.00">
                  <c:v>0</c:v>
                </c:pt>
                <c:pt idx="409" formatCode="0.00">
                  <c:v>0</c:v>
                </c:pt>
                <c:pt idx="410" formatCode="0.00">
                  <c:v>0</c:v>
                </c:pt>
                <c:pt idx="411" formatCode="0.00">
                  <c:v>0</c:v>
                </c:pt>
                <c:pt idx="412" formatCode="0.00">
                  <c:v>0</c:v>
                </c:pt>
                <c:pt idx="413" formatCode="0.00">
                  <c:v>0</c:v>
                </c:pt>
                <c:pt idx="414" formatCode="0.00">
                  <c:v>0</c:v>
                </c:pt>
                <c:pt idx="415" formatCode="0.00">
                  <c:v>0</c:v>
                </c:pt>
                <c:pt idx="416" formatCode="0.00">
                  <c:v>0</c:v>
                </c:pt>
                <c:pt idx="417" formatCode="0.00">
                  <c:v>0</c:v>
                </c:pt>
                <c:pt idx="418" formatCode="0.00">
                  <c:v>0</c:v>
                </c:pt>
                <c:pt idx="419" formatCode="0.00">
                  <c:v>0</c:v>
                </c:pt>
                <c:pt idx="420" formatCode="0.00">
                  <c:v>0</c:v>
                </c:pt>
                <c:pt idx="421" formatCode="0.00">
                  <c:v>0</c:v>
                </c:pt>
                <c:pt idx="422" formatCode="0.00">
                  <c:v>0</c:v>
                </c:pt>
                <c:pt idx="423" formatCode="0.00">
                  <c:v>0</c:v>
                </c:pt>
                <c:pt idx="424" formatCode="0.00">
                  <c:v>0</c:v>
                </c:pt>
                <c:pt idx="425" formatCode="0.00">
                  <c:v>0</c:v>
                </c:pt>
                <c:pt idx="426" formatCode="0.00">
                  <c:v>0</c:v>
                </c:pt>
                <c:pt idx="427" formatCode="0.00">
                  <c:v>0</c:v>
                </c:pt>
                <c:pt idx="428" formatCode="0.00">
                  <c:v>0</c:v>
                </c:pt>
                <c:pt idx="429" formatCode="0.00">
                  <c:v>0</c:v>
                </c:pt>
                <c:pt idx="430" formatCode="0.00">
                  <c:v>0</c:v>
                </c:pt>
                <c:pt idx="431" formatCode="0.00">
                  <c:v>0</c:v>
                </c:pt>
                <c:pt idx="432" formatCode="0.00">
                  <c:v>0</c:v>
                </c:pt>
                <c:pt idx="433" formatCode="0.00">
                  <c:v>0</c:v>
                </c:pt>
                <c:pt idx="434" formatCode="0.00">
                  <c:v>0</c:v>
                </c:pt>
                <c:pt idx="435" formatCode="0.00">
                  <c:v>0</c:v>
                </c:pt>
                <c:pt idx="436" formatCode="0.00">
                  <c:v>0</c:v>
                </c:pt>
                <c:pt idx="437" formatCode="0.00">
                  <c:v>0</c:v>
                </c:pt>
                <c:pt idx="438" formatCode="0.00">
                  <c:v>0</c:v>
                </c:pt>
                <c:pt idx="439" formatCode="0.00">
                  <c:v>0</c:v>
                </c:pt>
                <c:pt idx="440" formatCode="0.00">
                  <c:v>0</c:v>
                </c:pt>
                <c:pt idx="441" formatCode="0.00">
                  <c:v>0</c:v>
                </c:pt>
                <c:pt idx="442" formatCode="0.00">
                  <c:v>0</c:v>
                </c:pt>
                <c:pt idx="443" formatCode="0.00">
                  <c:v>0</c:v>
                </c:pt>
                <c:pt idx="444" formatCode="0.00">
                  <c:v>0</c:v>
                </c:pt>
                <c:pt idx="445" formatCode="0.00">
                  <c:v>0</c:v>
                </c:pt>
                <c:pt idx="446" formatCode="0.00">
                  <c:v>0</c:v>
                </c:pt>
                <c:pt idx="447" formatCode="0.00">
                  <c:v>0</c:v>
                </c:pt>
                <c:pt idx="448" formatCode="0.00">
                  <c:v>0</c:v>
                </c:pt>
                <c:pt idx="449" formatCode="0.00">
                  <c:v>0</c:v>
                </c:pt>
                <c:pt idx="450" formatCode="0.00">
                  <c:v>0</c:v>
                </c:pt>
                <c:pt idx="451" formatCode="0.00">
                  <c:v>0</c:v>
                </c:pt>
                <c:pt idx="452" formatCode="0.00">
                  <c:v>0</c:v>
                </c:pt>
                <c:pt idx="453" formatCode="0.00">
                  <c:v>0</c:v>
                </c:pt>
                <c:pt idx="454" formatCode="0.00">
                  <c:v>0</c:v>
                </c:pt>
                <c:pt idx="455" formatCode="0.00">
                  <c:v>0</c:v>
                </c:pt>
                <c:pt idx="456" formatCode="0.00">
                  <c:v>0</c:v>
                </c:pt>
                <c:pt idx="457" formatCode="0.00">
                  <c:v>0</c:v>
                </c:pt>
                <c:pt idx="458" formatCode="0.00">
                  <c:v>0</c:v>
                </c:pt>
                <c:pt idx="459" formatCode="0.00">
                  <c:v>0</c:v>
                </c:pt>
                <c:pt idx="460" formatCode="0.00">
                  <c:v>0</c:v>
                </c:pt>
                <c:pt idx="461" formatCode="0.00">
                  <c:v>0</c:v>
                </c:pt>
                <c:pt idx="462" formatCode="0.00">
                  <c:v>0</c:v>
                </c:pt>
                <c:pt idx="463" formatCode="0.00">
                  <c:v>0</c:v>
                </c:pt>
                <c:pt idx="464" formatCode="0.00">
                  <c:v>0</c:v>
                </c:pt>
                <c:pt idx="465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30-48AB-B01C-9F61F7AF0015}"/>
            </c:ext>
          </c:extLst>
        </c:ser>
        <c:ser>
          <c:idx val="17"/>
          <c:order val="17"/>
          <c:tx>
            <c:strRef>
              <c:f>Nitratos!$W$7</c:f>
              <c:strCache>
                <c:ptCount val="1"/>
                <c:pt idx="0">
                  <c:v>Valla Militar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Nitratos!$W$9:$W$485</c:f>
              <c:numCache>
                <c:formatCode>0.00</c:formatCode>
                <c:ptCount val="468"/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3">
                  <c:v>0</c:v>
                </c:pt>
                <c:pt idx="144">
                  <c:v>9.4499999999999993</c:v>
                </c:pt>
                <c:pt idx="145">
                  <c:v>0</c:v>
                </c:pt>
                <c:pt idx="146">
                  <c:v>7.875</c:v>
                </c:pt>
                <c:pt idx="147">
                  <c:v>0</c:v>
                </c:pt>
                <c:pt idx="148">
                  <c:v>7.92</c:v>
                </c:pt>
                <c:pt idx="149">
                  <c:v>8.2799999999999994</c:v>
                </c:pt>
                <c:pt idx="150">
                  <c:v>8.19</c:v>
                </c:pt>
                <c:pt idx="151">
                  <c:v>9.4499999999999993</c:v>
                </c:pt>
                <c:pt idx="152">
                  <c:v>4.84</c:v>
                </c:pt>
                <c:pt idx="153">
                  <c:v>0</c:v>
                </c:pt>
                <c:pt idx="154">
                  <c:v>6.3</c:v>
                </c:pt>
                <c:pt idx="155">
                  <c:v>4.08</c:v>
                </c:pt>
                <c:pt idx="156">
                  <c:v>0</c:v>
                </c:pt>
                <c:pt idx="157">
                  <c:v>13.65</c:v>
                </c:pt>
                <c:pt idx="158">
                  <c:v>8.61</c:v>
                </c:pt>
                <c:pt idx="159">
                  <c:v>16.28</c:v>
                </c:pt>
                <c:pt idx="160">
                  <c:v>26.25</c:v>
                </c:pt>
                <c:pt idx="161">
                  <c:v>6.8250000000000002</c:v>
                </c:pt>
                <c:pt idx="162">
                  <c:v>13.23</c:v>
                </c:pt>
                <c:pt idx="163">
                  <c:v>13.02</c:v>
                </c:pt>
                <c:pt idx="164">
                  <c:v>6.6</c:v>
                </c:pt>
                <c:pt idx="165">
                  <c:v>6.51</c:v>
                </c:pt>
                <c:pt idx="166">
                  <c:v>0</c:v>
                </c:pt>
                <c:pt idx="167">
                  <c:v>0</c:v>
                </c:pt>
                <c:pt idx="168">
                  <c:v>3.74</c:v>
                </c:pt>
                <c:pt idx="169">
                  <c:v>13.42</c:v>
                </c:pt>
                <c:pt idx="174">
                  <c:v>0</c:v>
                </c:pt>
                <c:pt idx="183">
                  <c:v>0</c:v>
                </c:pt>
                <c:pt idx="189">
                  <c:v>0</c:v>
                </c:pt>
                <c:pt idx="198">
                  <c:v>0</c:v>
                </c:pt>
                <c:pt idx="204">
                  <c:v>0</c:v>
                </c:pt>
                <c:pt idx="210">
                  <c:v>0</c:v>
                </c:pt>
                <c:pt idx="215">
                  <c:v>0</c:v>
                </c:pt>
                <c:pt idx="224">
                  <c:v>0</c:v>
                </c:pt>
                <c:pt idx="231">
                  <c:v>0</c:v>
                </c:pt>
                <c:pt idx="238">
                  <c:v>0</c:v>
                </c:pt>
                <c:pt idx="245">
                  <c:v>0</c:v>
                </c:pt>
                <c:pt idx="252">
                  <c:v>0</c:v>
                </c:pt>
                <c:pt idx="259">
                  <c:v>0</c:v>
                </c:pt>
                <c:pt idx="315">
                  <c:v>0</c:v>
                </c:pt>
                <c:pt idx="318">
                  <c:v>0</c:v>
                </c:pt>
                <c:pt idx="320">
                  <c:v>0</c:v>
                </c:pt>
                <c:pt idx="323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5">
                  <c:v>0</c:v>
                </c:pt>
                <c:pt idx="337">
                  <c:v>0</c:v>
                </c:pt>
                <c:pt idx="339">
                  <c:v>0</c:v>
                </c:pt>
                <c:pt idx="342">
                  <c:v>0</c:v>
                </c:pt>
                <c:pt idx="345">
                  <c:v>0</c:v>
                </c:pt>
                <c:pt idx="348">
                  <c:v>0</c:v>
                </c:pt>
                <c:pt idx="351">
                  <c:v>0</c:v>
                </c:pt>
                <c:pt idx="354">
                  <c:v>0</c:v>
                </c:pt>
                <c:pt idx="357">
                  <c:v>0</c:v>
                </c:pt>
                <c:pt idx="360">
                  <c:v>0</c:v>
                </c:pt>
                <c:pt idx="363">
                  <c:v>0</c:v>
                </c:pt>
                <c:pt idx="366">
                  <c:v>0</c:v>
                </c:pt>
                <c:pt idx="369">
                  <c:v>0</c:v>
                </c:pt>
                <c:pt idx="372">
                  <c:v>0</c:v>
                </c:pt>
                <c:pt idx="375">
                  <c:v>0</c:v>
                </c:pt>
                <c:pt idx="378">
                  <c:v>0</c:v>
                </c:pt>
                <c:pt idx="381">
                  <c:v>0</c:v>
                </c:pt>
                <c:pt idx="384">
                  <c:v>0</c:v>
                </c:pt>
                <c:pt idx="387">
                  <c:v>0</c:v>
                </c:pt>
                <c:pt idx="390">
                  <c:v>0</c:v>
                </c:pt>
                <c:pt idx="392">
                  <c:v>0</c:v>
                </c:pt>
                <c:pt idx="395">
                  <c:v>0</c:v>
                </c:pt>
                <c:pt idx="398">
                  <c:v>0</c:v>
                </c:pt>
                <c:pt idx="401">
                  <c:v>0</c:v>
                </c:pt>
                <c:pt idx="403">
                  <c:v>0</c:v>
                </c:pt>
                <c:pt idx="406">
                  <c:v>0</c:v>
                </c:pt>
                <c:pt idx="409">
                  <c:v>0</c:v>
                </c:pt>
                <c:pt idx="412">
                  <c:v>0</c:v>
                </c:pt>
                <c:pt idx="414">
                  <c:v>0</c:v>
                </c:pt>
                <c:pt idx="417">
                  <c:v>0</c:v>
                </c:pt>
                <c:pt idx="419">
                  <c:v>0</c:v>
                </c:pt>
                <c:pt idx="422">
                  <c:v>5.28</c:v>
                </c:pt>
                <c:pt idx="425">
                  <c:v>0</c:v>
                </c:pt>
                <c:pt idx="428">
                  <c:v>0</c:v>
                </c:pt>
                <c:pt idx="431">
                  <c:v>0</c:v>
                </c:pt>
                <c:pt idx="433">
                  <c:v>0</c:v>
                </c:pt>
                <c:pt idx="436">
                  <c:v>0</c:v>
                </c:pt>
                <c:pt idx="439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30-48AB-B01C-9F61F7AF0015}"/>
            </c:ext>
          </c:extLst>
        </c:ser>
        <c:ser>
          <c:idx val="18"/>
          <c:order val="18"/>
          <c:tx>
            <c:strRef>
              <c:f>Nitratos!$X$7</c:f>
              <c:strCache>
                <c:ptCount val="1"/>
                <c:pt idx="0">
                  <c:v>Freáticos Los Alcázares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Nitratos!$X$9:$X$485</c:f>
              <c:numCache>
                <c:formatCode>0.00</c:formatCode>
                <c:ptCount val="468"/>
                <c:pt idx="134">
                  <c:v>45.99</c:v>
                </c:pt>
                <c:pt idx="135">
                  <c:v>180.6</c:v>
                </c:pt>
                <c:pt idx="136">
                  <c:v>157.5</c:v>
                </c:pt>
                <c:pt idx="137">
                  <c:v>178.2</c:v>
                </c:pt>
                <c:pt idx="138">
                  <c:v>121.8</c:v>
                </c:pt>
                <c:pt idx="139">
                  <c:v>174.3</c:v>
                </c:pt>
                <c:pt idx="140">
                  <c:v>136.5</c:v>
                </c:pt>
                <c:pt idx="141">
                  <c:v>134.4</c:v>
                </c:pt>
                <c:pt idx="142">
                  <c:v>77</c:v>
                </c:pt>
                <c:pt idx="143">
                  <c:v>126</c:v>
                </c:pt>
                <c:pt idx="144">
                  <c:v>161.69999999999999</c:v>
                </c:pt>
                <c:pt idx="145">
                  <c:v>174.3</c:v>
                </c:pt>
                <c:pt idx="146">
                  <c:v>149.1</c:v>
                </c:pt>
                <c:pt idx="147">
                  <c:v>153.30000000000001</c:v>
                </c:pt>
                <c:pt idx="148">
                  <c:v>103.4</c:v>
                </c:pt>
                <c:pt idx="149">
                  <c:v>155.4</c:v>
                </c:pt>
                <c:pt idx="150">
                  <c:v>115.5</c:v>
                </c:pt>
                <c:pt idx="151">
                  <c:v>153.30000000000001</c:v>
                </c:pt>
                <c:pt idx="152">
                  <c:v>161.69999999999999</c:v>
                </c:pt>
                <c:pt idx="153">
                  <c:v>186.9</c:v>
                </c:pt>
                <c:pt idx="154">
                  <c:v>138.6</c:v>
                </c:pt>
                <c:pt idx="155">
                  <c:v>165.9</c:v>
                </c:pt>
                <c:pt idx="156">
                  <c:v>191.1</c:v>
                </c:pt>
                <c:pt idx="157">
                  <c:v>144.9</c:v>
                </c:pt>
                <c:pt idx="158">
                  <c:v>147</c:v>
                </c:pt>
                <c:pt idx="159">
                  <c:v>23.1</c:v>
                </c:pt>
                <c:pt idx="160">
                  <c:v>56.7</c:v>
                </c:pt>
                <c:pt idx="161">
                  <c:v>91.35</c:v>
                </c:pt>
                <c:pt idx="162">
                  <c:v>53.55</c:v>
                </c:pt>
                <c:pt idx="163">
                  <c:v>25.2</c:v>
                </c:pt>
                <c:pt idx="164">
                  <c:v>102.9</c:v>
                </c:pt>
                <c:pt idx="165">
                  <c:v>69.3</c:v>
                </c:pt>
                <c:pt idx="166">
                  <c:v>134.19999999999999</c:v>
                </c:pt>
                <c:pt idx="167">
                  <c:v>117.6</c:v>
                </c:pt>
                <c:pt idx="168">
                  <c:v>95.55</c:v>
                </c:pt>
                <c:pt idx="169">
                  <c:v>132.19999999999999</c:v>
                </c:pt>
                <c:pt idx="170">
                  <c:v>126</c:v>
                </c:pt>
                <c:pt idx="171">
                  <c:v>132.30000000000001</c:v>
                </c:pt>
                <c:pt idx="172">
                  <c:v>142.80000000000001</c:v>
                </c:pt>
                <c:pt idx="173">
                  <c:v>144.9</c:v>
                </c:pt>
                <c:pt idx="174">
                  <c:v>153.30000000000001</c:v>
                </c:pt>
                <c:pt idx="175">
                  <c:v>151.19999999999999</c:v>
                </c:pt>
                <c:pt idx="176">
                  <c:v>63</c:v>
                </c:pt>
                <c:pt idx="177">
                  <c:v>157.5</c:v>
                </c:pt>
                <c:pt idx="178">
                  <c:v>136.5</c:v>
                </c:pt>
                <c:pt idx="179">
                  <c:v>130.19999999999999</c:v>
                </c:pt>
                <c:pt idx="180">
                  <c:v>155.4</c:v>
                </c:pt>
                <c:pt idx="181">
                  <c:v>144.9</c:v>
                </c:pt>
                <c:pt idx="182">
                  <c:v>159.6</c:v>
                </c:pt>
                <c:pt idx="183">
                  <c:v>149.1</c:v>
                </c:pt>
                <c:pt idx="184">
                  <c:v>159.6</c:v>
                </c:pt>
                <c:pt idx="185">
                  <c:v>151.19999999999999</c:v>
                </c:pt>
                <c:pt idx="186">
                  <c:v>174.3</c:v>
                </c:pt>
                <c:pt idx="187">
                  <c:v>165.9</c:v>
                </c:pt>
                <c:pt idx="188">
                  <c:v>130.19999999999999</c:v>
                </c:pt>
                <c:pt idx="189">
                  <c:v>163.80000000000001</c:v>
                </c:pt>
                <c:pt idx="190">
                  <c:v>157.5</c:v>
                </c:pt>
                <c:pt idx="191">
                  <c:v>191.1</c:v>
                </c:pt>
                <c:pt idx="192">
                  <c:v>210</c:v>
                </c:pt>
                <c:pt idx="193">
                  <c:v>210</c:v>
                </c:pt>
                <c:pt idx="194">
                  <c:v>159.6</c:v>
                </c:pt>
                <c:pt idx="195">
                  <c:v>204.75</c:v>
                </c:pt>
                <c:pt idx="196">
                  <c:v>178.5</c:v>
                </c:pt>
                <c:pt idx="197">
                  <c:v>189</c:v>
                </c:pt>
                <c:pt idx="198">
                  <c:v>204.75</c:v>
                </c:pt>
                <c:pt idx="199">
                  <c:v>170.1</c:v>
                </c:pt>
                <c:pt idx="200">
                  <c:v>176.4</c:v>
                </c:pt>
                <c:pt idx="201">
                  <c:v>153.30000000000001</c:v>
                </c:pt>
                <c:pt idx="202">
                  <c:v>154</c:v>
                </c:pt>
                <c:pt idx="203">
                  <c:v>157.5</c:v>
                </c:pt>
                <c:pt idx="204">
                  <c:v>162.75</c:v>
                </c:pt>
                <c:pt idx="205">
                  <c:v>170.1</c:v>
                </c:pt>
                <c:pt idx="206">
                  <c:v>172.2</c:v>
                </c:pt>
                <c:pt idx="207">
                  <c:v>161.69999999999999</c:v>
                </c:pt>
                <c:pt idx="208">
                  <c:v>149.6</c:v>
                </c:pt>
                <c:pt idx="209">
                  <c:v>144.9</c:v>
                </c:pt>
                <c:pt idx="210">
                  <c:v>147</c:v>
                </c:pt>
                <c:pt idx="211">
                  <c:v>138.6</c:v>
                </c:pt>
                <c:pt idx="212">
                  <c:v>149.1</c:v>
                </c:pt>
                <c:pt idx="213">
                  <c:v>165.9</c:v>
                </c:pt>
                <c:pt idx="214">
                  <c:v>174.3</c:v>
                </c:pt>
                <c:pt idx="215">
                  <c:v>170.1</c:v>
                </c:pt>
                <c:pt idx="216">
                  <c:v>178.5</c:v>
                </c:pt>
                <c:pt idx="217">
                  <c:v>182.7</c:v>
                </c:pt>
                <c:pt idx="218">
                  <c:v>161.69999999999999</c:v>
                </c:pt>
                <c:pt idx="219">
                  <c:v>142.80000000000001</c:v>
                </c:pt>
                <c:pt idx="220">
                  <c:v>151.19999999999999</c:v>
                </c:pt>
                <c:pt idx="221">
                  <c:v>159.6</c:v>
                </c:pt>
                <c:pt idx="222">
                  <c:v>163.80000000000001</c:v>
                </c:pt>
                <c:pt idx="223">
                  <c:v>193.2</c:v>
                </c:pt>
                <c:pt idx="224">
                  <c:v>142.80000000000001</c:v>
                </c:pt>
                <c:pt idx="225">
                  <c:v>147</c:v>
                </c:pt>
                <c:pt idx="226">
                  <c:v>138.6</c:v>
                </c:pt>
                <c:pt idx="227">
                  <c:v>147</c:v>
                </c:pt>
                <c:pt idx="228">
                  <c:v>147</c:v>
                </c:pt>
                <c:pt idx="229">
                  <c:v>144.9</c:v>
                </c:pt>
                <c:pt idx="230">
                  <c:v>147</c:v>
                </c:pt>
                <c:pt idx="231">
                  <c:v>144</c:v>
                </c:pt>
                <c:pt idx="232">
                  <c:v>130.19999999999999</c:v>
                </c:pt>
                <c:pt idx="233">
                  <c:v>138.6</c:v>
                </c:pt>
                <c:pt idx="234">
                  <c:v>138.6</c:v>
                </c:pt>
                <c:pt idx="235">
                  <c:v>163.80000000000001</c:v>
                </c:pt>
                <c:pt idx="236">
                  <c:v>180.6</c:v>
                </c:pt>
                <c:pt idx="237">
                  <c:v>178.5</c:v>
                </c:pt>
                <c:pt idx="238">
                  <c:v>128.1</c:v>
                </c:pt>
                <c:pt idx="239">
                  <c:v>92.4</c:v>
                </c:pt>
                <c:pt idx="240">
                  <c:v>123.9</c:v>
                </c:pt>
                <c:pt idx="241">
                  <c:v>115.5</c:v>
                </c:pt>
                <c:pt idx="242">
                  <c:v>121.9</c:v>
                </c:pt>
                <c:pt idx="243">
                  <c:v>128.1</c:v>
                </c:pt>
                <c:pt idx="244">
                  <c:v>222.6</c:v>
                </c:pt>
                <c:pt idx="245">
                  <c:v>132.30000000000001</c:v>
                </c:pt>
                <c:pt idx="246">
                  <c:v>130.19999999999999</c:v>
                </c:pt>
                <c:pt idx="247">
                  <c:v>134.4</c:v>
                </c:pt>
                <c:pt idx="248">
                  <c:v>100.8</c:v>
                </c:pt>
                <c:pt idx="249">
                  <c:v>111.3</c:v>
                </c:pt>
                <c:pt idx="250">
                  <c:v>105</c:v>
                </c:pt>
                <c:pt idx="251">
                  <c:v>111.3</c:v>
                </c:pt>
                <c:pt idx="252">
                  <c:v>94.5</c:v>
                </c:pt>
                <c:pt idx="253">
                  <c:v>105</c:v>
                </c:pt>
                <c:pt idx="254">
                  <c:v>107.1</c:v>
                </c:pt>
                <c:pt idx="255">
                  <c:v>111.3</c:v>
                </c:pt>
                <c:pt idx="256">
                  <c:v>117.6</c:v>
                </c:pt>
                <c:pt idx="257">
                  <c:v>96.6</c:v>
                </c:pt>
                <c:pt idx="258">
                  <c:v>111.3</c:v>
                </c:pt>
                <c:pt idx="259">
                  <c:v>111.3</c:v>
                </c:pt>
                <c:pt idx="260">
                  <c:v>79.8</c:v>
                </c:pt>
                <c:pt idx="261">
                  <c:v>77.7</c:v>
                </c:pt>
                <c:pt idx="262">
                  <c:v>86.1</c:v>
                </c:pt>
                <c:pt idx="263">
                  <c:v>86.1</c:v>
                </c:pt>
                <c:pt idx="264">
                  <c:v>123.9</c:v>
                </c:pt>
                <c:pt idx="265">
                  <c:v>119.7</c:v>
                </c:pt>
                <c:pt idx="266">
                  <c:v>123.9</c:v>
                </c:pt>
                <c:pt idx="267">
                  <c:v>123.9</c:v>
                </c:pt>
                <c:pt idx="268">
                  <c:v>130.19999999999999</c:v>
                </c:pt>
                <c:pt idx="269">
                  <c:v>123.9</c:v>
                </c:pt>
                <c:pt idx="270">
                  <c:v>96.6</c:v>
                </c:pt>
                <c:pt idx="271">
                  <c:v>100.8</c:v>
                </c:pt>
                <c:pt idx="272">
                  <c:v>100.8</c:v>
                </c:pt>
                <c:pt idx="273">
                  <c:v>51</c:v>
                </c:pt>
                <c:pt idx="274">
                  <c:v>64.8</c:v>
                </c:pt>
                <c:pt idx="275">
                  <c:v>94.6</c:v>
                </c:pt>
                <c:pt idx="276">
                  <c:v>52.5</c:v>
                </c:pt>
                <c:pt idx="277">
                  <c:v>96</c:v>
                </c:pt>
                <c:pt idx="278">
                  <c:v>94.6</c:v>
                </c:pt>
                <c:pt idx="279">
                  <c:v>90.3</c:v>
                </c:pt>
                <c:pt idx="280">
                  <c:v>48.3</c:v>
                </c:pt>
                <c:pt idx="281">
                  <c:v>37.799999999999997</c:v>
                </c:pt>
                <c:pt idx="282">
                  <c:v>105</c:v>
                </c:pt>
                <c:pt idx="283">
                  <c:v>105</c:v>
                </c:pt>
                <c:pt idx="284">
                  <c:v>113.4</c:v>
                </c:pt>
                <c:pt idx="285">
                  <c:v>105</c:v>
                </c:pt>
                <c:pt idx="286">
                  <c:v>125.4</c:v>
                </c:pt>
                <c:pt idx="287">
                  <c:v>103.4</c:v>
                </c:pt>
                <c:pt idx="288">
                  <c:v>75.599999999999994</c:v>
                </c:pt>
                <c:pt idx="289">
                  <c:v>109.2</c:v>
                </c:pt>
                <c:pt idx="290">
                  <c:v>78.2</c:v>
                </c:pt>
                <c:pt idx="291">
                  <c:v>140.69999999999999</c:v>
                </c:pt>
                <c:pt idx="292">
                  <c:v>132.30000000000001</c:v>
                </c:pt>
                <c:pt idx="293">
                  <c:v>136.5</c:v>
                </c:pt>
                <c:pt idx="294">
                  <c:v>121.8</c:v>
                </c:pt>
                <c:pt idx="295">
                  <c:v>142.80000000000001</c:v>
                </c:pt>
                <c:pt idx="296">
                  <c:v>115.5</c:v>
                </c:pt>
                <c:pt idx="297">
                  <c:v>144.9</c:v>
                </c:pt>
                <c:pt idx="298">
                  <c:v>111.3</c:v>
                </c:pt>
                <c:pt idx="299">
                  <c:v>151.19999999999999</c:v>
                </c:pt>
                <c:pt idx="300">
                  <c:v>52.5</c:v>
                </c:pt>
                <c:pt idx="301">
                  <c:v>57.75</c:v>
                </c:pt>
                <c:pt idx="302">
                  <c:v>31.2</c:v>
                </c:pt>
                <c:pt idx="303">
                  <c:v>33.08</c:v>
                </c:pt>
                <c:pt idx="304">
                  <c:v>49.35</c:v>
                </c:pt>
                <c:pt idx="305">
                  <c:v>45.15</c:v>
                </c:pt>
                <c:pt idx="306">
                  <c:v>25.8</c:v>
                </c:pt>
                <c:pt idx="307">
                  <c:v>40.950000000000003</c:v>
                </c:pt>
                <c:pt idx="308">
                  <c:v>48.3</c:v>
                </c:pt>
                <c:pt idx="309">
                  <c:v>28.6</c:v>
                </c:pt>
                <c:pt idx="310">
                  <c:v>182.7</c:v>
                </c:pt>
                <c:pt idx="311">
                  <c:v>50.4</c:v>
                </c:pt>
                <c:pt idx="312">
                  <c:v>37.799999999999997</c:v>
                </c:pt>
                <c:pt idx="313">
                  <c:v>37.799999999999997</c:v>
                </c:pt>
                <c:pt idx="314">
                  <c:v>34.799999999999997</c:v>
                </c:pt>
                <c:pt idx="315">
                  <c:v>30.8</c:v>
                </c:pt>
                <c:pt idx="316">
                  <c:v>28.6</c:v>
                </c:pt>
                <c:pt idx="317">
                  <c:v>14.95</c:v>
                </c:pt>
                <c:pt idx="318" formatCode="0.000">
                  <c:v>13.225</c:v>
                </c:pt>
                <c:pt idx="319">
                  <c:v>13.8</c:v>
                </c:pt>
                <c:pt idx="320">
                  <c:v>13.8</c:v>
                </c:pt>
                <c:pt idx="321">
                  <c:v>22.8</c:v>
                </c:pt>
                <c:pt idx="322">
                  <c:v>12.1</c:v>
                </c:pt>
                <c:pt idx="323">
                  <c:v>12.1</c:v>
                </c:pt>
                <c:pt idx="324">
                  <c:v>12.071999999999999</c:v>
                </c:pt>
                <c:pt idx="325">
                  <c:v>11.56</c:v>
                </c:pt>
                <c:pt idx="326">
                  <c:v>17.46</c:v>
                </c:pt>
                <c:pt idx="327">
                  <c:v>22.08</c:v>
                </c:pt>
                <c:pt idx="328">
                  <c:v>26.25</c:v>
                </c:pt>
                <c:pt idx="329">
                  <c:v>215.25</c:v>
                </c:pt>
                <c:pt idx="330">
                  <c:v>76.650000000000006</c:v>
                </c:pt>
                <c:pt idx="331">
                  <c:v>203.7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8.35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241.5</c:v>
                </c:pt>
                <c:pt idx="346">
                  <c:v>220.5</c:v>
                </c:pt>
                <c:pt idx="347">
                  <c:v>90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91.85</c:v>
                </c:pt>
                <c:pt idx="356">
                  <c:v>9.9879999999999995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82.5</c:v>
                </c:pt>
                <c:pt idx="361">
                  <c:v>8.7119999999999997</c:v>
                </c:pt>
                <c:pt idx="362">
                  <c:v>92.4</c:v>
                </c:pt>
                <c:pt idx="363">
                  <c:v>16.082000000000001</c:v>
                </c:pt>
                <c:pt idx="364">
                  <c:v>8.7780000000000005</c:v>
                </c:pt>
                <c:pt idx="365">
                  <c:v>0</c:v>
                </c:pt>
                <c:pt idx="366">
                  <c:v>8.91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41.54</c:v>
                </c:pt>
                <c:pt idx="385">
                  <c:v>0</c:v>
                </c:pt>
                <c:pt idx="386">
                  <c:v>0</c:v>
                </c:pt>
                <c:pt idx="387">
                  <c:v>5.0599999999999996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10.692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4.03</c:v>
                </c:pt>
                <c:pt idx="404">
                  <c:v>136.5</c:v>
                </c:pt>
                <c:pt idx="405">
                  <c:v>9.0090000000000003</c:v>
                </c:pt>
                <c:pt idx="406">
                  <c:v>220.5</c:v>
                </c:pt>
                <c:pt idx="407">
                  <c:v>0</c:v>
                </c:pt>
                <c:pt idx="408">
                  <c:v>6.82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5.94</c:v>
                </c:pt>
                <c:pt idx="416">
                  <c:v>9.0719999999999992</c:v>
                </c:pt>
                <c:pt idx="417">
                  <c:v>0</c:v>
                </c:pt>
                <c:pt idx="418">
                  <c:v>0</c:v>
                </c:pt>
                <c:pt idx="419">
                  <c:v>3.6739999999999999</c:v>
                </c:pt>
                <c:pt idx="420">
                  <c:v>4.2240000000000002</c:v>
                </c:pt>
                <c:pt idx="421">
                  <c:v>5.52</c:v>
                </c:pt>
                <c:pt idx="422">
                  <c:v>3.024</c:v>
                </c:pt>
                <c:pt idx="423">
                  <c:v>4.532</c:v>
                </c:pt>
                <c:pt idx="424">
                  <c:v>4.6319999999999997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31.5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153.30000000000001</c:v>
                </c:pt>
                <c:pt idx="434">
                  <c:v>176.4</c:v>
                </c:pt>
                <c:pt idx="435">
                  <c:v>151.19999999999999</c:v>
                </c:pt>
                <c:pt idx="436">
                  <c:v>0</c:v>
                </c:pt>
                <c:pt idx="437">
                  <c:v>207.9</c:v>
                </c:pt>
                <c:pt idx="438">
                  <c:v>231</c:v>
                </c:pt>
                <c:pt idx="439">
                  <c:v>252</c:v>
                </c:pt>
                <c:pt idx="440">
                  <c:v>220.5</c:v>
                </c:pt>
                <c:pt idx="441">
                  <c:v>210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203.7</c:v>
                </c:pt>
                <c:pt idx="447">
                  <c:v>210</c:v>
                </c:pt>
                <c:pt idx="448">
                  <c:v>210</c:v>
                </c:pt>
                <c:pt idx="449">
                  <c:v>189</c:v>
                </c:pt>
                <c:pt idx="450">
                  <c:v>199.5</c:v>
                </c:pt>
                <c:pt idx="451">
                  <c:v>162.75</c:v>
                </c:pt>
                <c:pt idx="452">
                  <c:v>220.5</c:v>
                </c:pt>
                <c:pt idx="453">
                  <c:v>215.25</c:v>
                </c:pt>
                <c:pt idx="454">
                  <c:v>173.25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183.75</c:v>
                </c:pt>
                <c:pt idx="460">
                  <c:v>204.75</c:v>
                </c:pt>
                <c:pt idx="461">
                  <c:v>162.75</c:v>
                </c:pt>
                <c:pt idx="462">
                  <c:v>165</c:v>
                </c:pt>
                <c:pt idx="463">
                  <c:v>0</c:v>
                </c:pt>
                <c:pt idx="464">
                  <c:v>3.08</c:v>
                </c:pt>
                <c:pt idx="465">
                  <c:v>178.5</c:v>
                </c:pt>
                <c:pt idx="466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30-48AB-B01C-9F61F7AF0015}"/>
            </c:ext>
          </c:extLst>
        </c:ser>
        <c:ser>
          <c:idx val="19"/>
          <c:order val="19"/>
          <c:tx>
            <c:strRef>
              <c:f>Nitratos!$Y$7</c:f>
              <c:strCache>
                <c:ptCount val="1"/>
                <c:pt idx="0">
                  <c:v>Venta Simón</c:v>
                </c:pt>
              </c:strCache>
            </c:strRef>
          </c:tx>
          <c:cat>
            <c:strRef>
              <c:f>Nitratos!$B$9:$B$485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Nitratos!$Y$9:$Y$485</c:f>
              <c:numCache>
                <c:formatCode>0.00</c:formatCode>
                <c:ptCount val="468"/>
                <c:pt idx="134">
                  <c:v>46.515000000000001</c:v>
                </c:pt>
                <c:pt idx="135">
                  <c:v>203.7</c:v>
                </c:pt>
                <c:pt idx="136">
                  <c:v>203.7</c:v>
                </c:pt>
                <c:pt idx="138">
                  <c:v>148.5</c:v>
                </c:pt>
                <c:pt idx="139">
                  <c:v>194.25</c:v>
                </c:pt>
                <c:pt idx="140">
                  <c:v>199.5</c:v>
                </c:pt>
                <c:pt idx="141">
                  <c:v>194.25</c:v>
                </c:pt>
                <c:pt idx="142">
                  <c:v>181.5</c:v>
                </c:pt>
                <c:pt idx="143">
                  <c:v>194.25</c:v>
                </c:pt>
                <c:pt idx="144">
                  <c:v>194.25</c:v>
                </c:pt>
                <c:pt idx="145">
                  <c:v>0</c:v>
                </c:pt>
                <c:pt idx="146">
                  <c:v>215.25</c:v>
                </c:pt>
                <c:pt idx="147">
                  <c:v>199.5</c:v>
                </c:pt>
                <c:pt idx="148">
                  <c:v>204.75</c:v>
                </c:pt>
                <c:pt idx="149">
                  <c:v>215.25</c:v>
                </c:pt>
                <c:pt idx="150">
                  <c:v>152.25</c:v>
                </c:pt>
                <c:pt idx="151">
                  <c:v>189</c:v>
                </c:pt>
                <c:pt idx="152">
                  <c:v>189</c:v>
                </c:pt>
                <c:pt idx="153">
                  <c:v>204.75</c:v>
                </c:pt>
                <c:pt idx="154">
                  <c:v>189</c:v>
                </c:pt>
                <c:pt idx="155">
                  <c:v>210</c:v>
                </c:pt>
                <c:pt idx="156">
                  <c:v>0</c:v>
                </c:pt>
                <c:pt idx="157">
                  <c:v>204.75</c:v>
                </c:pt>
                <c:pt idx="160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4">
                  <c:v>0</c:v>
                </c:pt>
                <c:pt idx="183">
                  <c:v>0</c:v>
                </c:pt>
                <c:pt idx="189">
                  <c:v>0</c:v>
                </c:pt>
                <c:pt idx="198">
                  <c:v>0</c:v>
                </c:pt>
                <c:pt idx="204">
                  <c:v>0</c:v>
                </c:pt>
                <c:pt idx="210">
                  <c:v>0</c:v>
                </c:pt>
                <c:pt idx="215">
                  <c:v>0</c:v>
                </c:pt>
                <c:pt idx="224">
                  <c:v>153.4</c:v>
                </c:pt>
                <c:pt idx="231">
                  <c:v>151.80000000000001</c:v>
                </c:pt>
                <c:pt idx="238">
                  <c:v>130.19999999999999</c:v>
                </c:pt>
                <c:pt idx="245">
                  <c:v>149.5</c:v>
                </c:pt>
                <c:pt idx="252">
                  <c:v>138</c:v>
                </c:pt>
                <c:pt idx="259">
                  <c:v>132.30000000000001</c:v>
                </c:pt>
                <c:pt idx="264">
                  <c:v>315</c:v>
                </c:pt>
                <c:pt idx="265">
                  <c:v>138.6</c:v>
                </c:pt>
                <c:pt idx="266">
                  <c:v>130.19999999999999</c:v>
                </c:pt>
                <c:pt idx="267">
                  <c:v>134.4</c:v>
                </c:pt>
                <c:pt idx="268">
                  <c:v>142.80000000000001</c:v>
                </c:pt>
                <c:pt idx="269">
                  <c:v>153.30000000000001</c:v>
                </c:pt>
                <c:pt idx="270">
                  <c:v>111.1</c:v>
                </c:pt>
                <c:pt idx="271">
                  <c:v>132.30000000000001</c:v>
                </c:pt>
                <c:pt idx="272">
                  <c:v>138.6</c:v>
                </c:pt>
                <c:pt idx="273">
                  <c:v>20.16</c:v>
                </c:pt>
                <c:pt idx="274">
                  <c:v>146.6</c:v>
                </c:pt>
                <c:pt idx="275">
                  <c:v>184.8</c:v>
                </c:pt>
                <c:pt idx="276">
                  <c:v>0</c:v>
                </c:pt>
                <c:pt idx="277">
                  <c:v>105.6</c:v>
                </c:pt>
                <c:pt idx="278">
                  <c:v>178.2</c:v>
                </c:pt>
                <c:pt idx="279">
                  <c:v>191.1</c:v>
                </c:pt>
                <c:pt idx="280">
                  <c:v>0</c:v>
                </c:pt>
                <c:pt idx="281">
                  <c:v>184.8</c:v>
                </c:pt>
                <c:pt idx="282">
                  <c:v>203.7</c:v>
                </c:pt>
                <c:pt idx="283">
                  <c:v>159.6</c:v>
                </c:pt>
                <c:pt idx="284">
                  <c:v>165.9</c:v>
                </c:pt>
                <c:pt idx="285">
                  <c:v>191.1</c:v>
                </c:pt>
                <c:pt idx="286">
                  <c:v>182.7</c:v>
                </c:pt>
                <c:pt idx="287">
                  <c:v>176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8">
                  <c:v>0</c:v>
                </c:pt>
                <c:pt idx="320">
                  <c:v>0</c:v>
                </c:pt>
                <c:pt idx="323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5">
                  <c:v>0</c:v>
                </c:pt>
                <c:pt idx="337">
                  <c:v>0</c:v>
                </c:pt>
                <c:pt idx="339">
                  <c:v>0</c:v>
                </c:pt>
                <c:pt idx="342">
                  <c:v>0</c:v>
                </c:pt>
                <c:pt idx="345">
                  <c:v>0</c:v>
                </c:pt>
                <c:pt idx="348">
                  <c:v>0</c:v>
                </c:pt>
                <c:pt idx="351">
                  <c:v>0</c:v>
                </c:pt>
                <c:pt idx="354">
                  <c:v>0</c:v>
                </c:pt>
                <c:pt idx="357">
                  <c:v>0</c:v>
                </c:pt>
                <c:pt idx="360">
                  <c:v>0</c:v>
                </c:pt>
                <c:pt idx="363">
                  <c:v>0</c:v>
                </c:pt>
                <c:pt idx="366">
                  <c:v>0</c:v>
                </c:pt>
                <c:pt idx="369">
                  <c:v>0</c:v>
                </c:pt>
                <c:pt idx="372">
                  <c:v>0</c:v>
                </c:pt>
                <c:pt idx="375">
                  <c:v>0</c:v>
                </c:pt>
                <c:pt idx="378">
                  <c:v>0</c:v>
                </c:pt>
                <c:pt idx="381">
                  <c:v>0</c:v>
                </c:pt>
                <c:pt idx="384">
                  <c:v>0</c:v>
                </c:pt>
                <c:pt idx="387">
                  <c:v>0</c:v>
                </c:pt>
                <c:pt idx="390">
                  <c:v>0</c:v>
                </c:pt>
                <c:pt idx="392">
                  <c:v>0</c:v>
                </c:pt>
                <c:pt idx="395">
                  <c:v>0</c:v>
                </c:pt>
                <c:pt idx="398">
                  <c:v>0</c:v>
                </c:pt>
                <c:pt idx="401">
                  <c:v>0</c:v>
                </c:pt>
                <c:pt idx="403">
                  <c:v>0</c:v>
                </c:pt>
                <c:pt idx="406">
                  <c:v>0</c:v>
                </c:pt>
                <c:pt idx="409">
                  <c:v>0</c:v>
                </c:pt>
                <c:pt idx="412">
                  <c:v>0</c:v>
                </c:pt>
                <c:pt idx="414">
                  <c:v>0</c:v>
                </c:pt>
                <c:pt idx="417">
                  <c:v>0</c:v>
                </c:pt>
                <c:pt idx="419">
                  <c:v>0</c:v>
                </c:pt>
                <c:pt idx="422">
                  <c:v>0</c:v>
                </c:pt>
                <c:pt idx="425">
                  <c:v>0</c:v>
                </c:pt>
                <c:pt idx="428">
                  <c:v>0</c:v>
                </c:pt>
                <c:pt idx="431">
                  <c:v>0</c:v>
                </c:pt>
                <c:pt idx="433">
                  <c:v>0</c:v>
                </c:pt>
                <c:pt idx="436">
                  <c:v>0</c:v>
                </c:pt>
                <c:pt idx="439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30-48AB-B01C-9F61F7AF0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563656"/>
        <c:axId val="794562480"/>
      </c:lineChart>
      <c:catAx>
        <c:axId val="79456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-5400000"/>
          <a:lstStyle/>
          <a:p>
            <a:pPr>
              <a:defRPr sz="1200" baseline="0"/>
            </a:pPr>
            <a:endParaRPr lang="es-ES"/>
          </a:p>
        </c:txPr>
        <c:crossAx val="794562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45624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600" b="1" i="0" baseline="0">
                    <a:effectLst/>
                  </a:rPr>
                  <a:t>mgNO3/L</a:t>
                </a:r>
                <a:endParaRPr lang="es-ES" sz="16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 sz="1400" baseline="0"/>
              </a:p>
            </c:rich>
          </c:tx>
          <c:layout>
            <c:manualLayout>
              <c:xMode val="edge"/>
              <c:yMode val="edge"/>
              <c:x val="6.6965636887228536E-2"/>
              <c:y val="8.6594771096870887E-2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200" baseline="0"/>
            </a:pPr>
            <a:endParaRPr lang="es-ES"/>
          </a:p>
        </c:txPr>
        <c:crossAx val="794563656"/>
        <c:crossesAt val="42746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9014501498889405"/>
          <c:y val="1.1116793875008347E-2"/>
          <c:w val="0.34404873255052848"/>
          <c:h val="0.19888736213368974"/>
        </c:manualLayout>
      </c:layout>
      <c:overlay val="0"/>
      <c:txPr>
        <a:bodyPr/>
        <a:lstStyle/>
        <a:p>
          <a:pPr>
            <a:defRPr sz="1300" baseline="0"/>
          </a:pPr>
          <a:endParaRPr lang="es-E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1266" l="0.70000000000000062" r="0.70000000000000062" t="0.7500000000000126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Control</a:t>
            </a:r>
            <a:r>
              <a:rPr lang="es-ES" baseline="0"/>
              <a:t> semanal de conductividad</a:t>
            </a:r>
            <a:endParaRPr lang="es-E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5472293592003835E-2"/>
          <c:y val="0.21599639248921559"/>
          <c:w val="0.84145739513582984"/>
          <c:h val="0.64749344974467127"/>
        </c:manualLayout>
      </c:layout>
      <c:lineChart>
        <c:grouping val="standard"/>
        <c:varyColors val="0"/>
        <c:ser>
          <c:idx val="0"/>
          <c:order val="0"/>
          <c:tx>
            <c:strRef>
              <c:f>Conductividad!$C$7</c:f>
              <c:strCache>
                <c:ptCount val="1"/>
                <c:pt idx="0">
                  <c:v>Drenaje Los Alcázares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Conductividad!$C$9:$C$481</c:f>
              <c:numCache>
                <c:formatCode>0</c:formatCode>
                <c:ptCount val="470"/>
                <c:pt idx="0">
                  <c:v>10700</c:v>
                </c:pt>
                <c:pt idx="1">
                  <c:v>11400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12880</c:v>
                </c:pt>
                <c:pt idx="8">
                  <c:v>11320</c:v>
                </c:pt>
                <c:pt idx="10">
                  <c:v>11060</c:v>
                </c:pt>
                <c:pt idx="11">
                  <c:v>12200</c:v>
                </c:pt>
                <c:pt idx="12">
                  <c:v>12220</c:v>
                </c:pt>
                <c:pt idx="13">
                  <c:v>11950</c:v>
                </c:pt>
                <c:pt idx="14">
                  <c:v>10450</c:v>
                </c:pt>
                <c:pt idx="15">
                  <c:v>10870</c:v>
                </c:pt>
                <c:pt idx="16">
                  <c:v>11300</c:v>
                </c:pt>
                <c:pt idx="17">
                  <c:v>11280</c:v>
                </c:pt>
                <c:pt idx="18">
                  <c:v>11180</c:v>
                </c:pt>
                <c:pt idx="19">
                  <c:v>11160</c:v>
                </c:pt>
                <c:pt idx="20">
                  <c:v>10860</c:v>
                </c:pt>
                <c:pt idx="21">
                  <c:v>0</c:v>
                </c:pt>
                <c:pt idx="22">
                  <c:v>10440</c:v>
                </c:pt>
                <c:pt idx="23">
                  <c:v>10880</c:v>
                </c:pt>
                <c:pt idx="24">
                  <c:v>10680</c:v>
                </c:pt>
                <c:pt idx="25">
                  <c:v>11070</c:v>
                </c:pt>
                <c:pt idx="26">
                  <c:v>11380</c:v>
                </c:pt>
                <c:pt idx="27">
                  <c:v>11220</c:v>
                </c:pt>
                <c:pt idx="28">
                  <c:v>10840</c:v>
                </c:pt>
                <c:pt idx="29">
                  <c:v>11210</c:v>
                </c:pt>
                <c:pt idx="30">
                  <c:v>6945</c:v>
                </c:pt>
                <c:pt idx="31">
                  <c:v>9762</c:v>
                </c:pt>
                <c:pt idx="32">
                  <c:v>9780</c:v>
                </c:pt>
                <c:pt idx="33">
                  <c:v>9430</c:v>
                </c:pt>
                <c:pt idx="34">
                  <c:v>0</c:v>
                </c:pt>
                <c:pt idx="35">
                  <c:v>10610</c:v>
                </c:pt>
                <c:pt idx="36">
                  <c:v>10250</c:v>
                </c:pt>
                <c:pt idx="37">
                  <c:v>0</c:v>
                </c:pt>
                <c:pt idx="38">
                  <c:v>10130</c:v>
                </c:pt>
                <c:pt idx="39">
                  <c:v>0</c:v>
                </c:pt>
                <c:pt idx="40">
                  <c:v>0</c:v>
                </c:pt>
                <c:pt idx="41">
                  <c:v>5830</c:v>
                </c:pt>
                <c:pt idx="42">
                  <c:v>0</c:v>
                </c:pt>
                <c:pt idx="43">
                  <c:v>9738</c:v>
                </c:pt>
                <c:pt idx="44">
                  <c:v>9267</c:v>
                </c:pt>
                <c:pt idx="45">
                  <c:v>10360</c:v>
                </c:pt>
                <c:pt idx="46">
                  <c:v>0</c:v>
                </c:pt>
                <c:pt idx="47">
                  <c:v>0</c:v>
                </c:pt>
                <c:pt idx="48">
                  <c:v>10030</c:v>
                </c:pt>
                <c:pt idx="49">
                  <c:v>8134</c:v>
                </c:pt>
                <c:pt idx="50">
                  <c:v>0</c:v>
                </c:pt>
                <c:pt idx="51">
                  <c:v>10170</c:v>
                </c:pt>
                <c:pt idx="52">
                  <c:v>8464</c:v>
                </c:pt>
                <c:pt idx="53">
                  <c:v>8903</c:v>
                </c:pt>
                <c:pt idx="54">
                  <c:v>0</c:v>
                </c:pt>
                <c:pt idx="55">
                  <c:v>0</c:v>
                </c:pt>
                <c:pt idx="56">
                  <c:v>12580</c:v>
                </c:pt>
                <c:pt idx="57">
                  <c:v>8896</c:v>
                </c:pt>
                <c:pt idx="58">
                  <c:v>12210</c:v>
                </c:pt>
                <c:pt idx="59">
                  <c:v>10120</c:v>
                </c:pt>
                <c:pt idx="60">
                  <c:v>8902</c:v>
                </c:pt>
                <c:pt idx="61">
                  <c:v>9803</c:v>
                </c:pt>
                <c:pt idx="62">
                  <c:v>9707</c:v>
                </c:pt>
                <c:pt idx="72">
                  <c:v>8900</c:v>
                </c:pt>
                <c:pt idx="80">
                  <c:v>5640</c:v>
                </c:pt>
                <c:pt idx="81">
                  <c:v>9026</c:v>
                </c:pt>
                <c:pt idx="82">
                  <c:v>8701</c:v>
                </c:pt>
                <c:pt idx="83">
                  <c:v>8837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E5-4296-9DFD-76FF26C6AA24}"/>
            </c:ext>
          </c:extLst>
        </c:ser>
        <c:ser>
          <c:idx val="1"/>
          <c:order val="1"/>
          <c:tx>
            <c:strRef>
              <c:f>Conductividad!$D$7</c:f>
              <c:strCache>
                <c:ptCount val="1"/>
                <c:pt idx="0">
                  <c:v>Desembocadura rambla Albujón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Conductividad!$D$9:$D$481</c:f>
              <c:numCache>
                <c:formatCode>0</c:formatCode>
                <c:ptCount val="470"/>
                <c:pt idx="0">
                  <c:v>0</c:v>
                </c:pt>
                <c:pt idx="1">
                  <c:v>0</c:v>
                </c:pt>
                <c:pt idx="2">
                  <c:v>6440</c:v>
                </c:pt>
                <c:pt idx="3">
                  <c:v>7120</c:v>
                </c:pt>
                <c:pt idx="4">
                  <c:v>7420</c:v>
                </c:pt>
                <c:pt idx="5">
                  <c:v>8220</c:v>
                </c:pt>
                <c:pt idx="6">
                  <c:v>7930</c:v>
                </c:pt>
                <c:pt idx="7">
                  <c:v>5640</c:v>
                </c:pt>
                <c:pt idx="8">
                  <c:v>8230</c:v>
                </c:pt>
                <c:pt idx="9">
                  <c:v>7730</c:v>
                </c:pt>
                <c:pt idx="10">
                  <c:v>7950</c:v>
                </c:pt>
                <c:pt idx="11">
                  <c:v>8430</c:v>
                </c:pt>
                <c:pt idx="12">
                  <c:v>7140</c:v>
                </c:pt>
                <c:pt idx="13">
                  <c:v>8110</c:v>
                </c:pt>
                <c:pt idx="14">
                  <c:v>6220</c:v>
                </c:pt>
                <c:pt idx="15">
                  <c:v>7170</c:v>
                </c:pt>
                <c:pt idx="16">
                  <c:v>7920</c:v>
                </c:pt>
                <c:pt idx="17">
                  <c:v>7990</c:v>
                </c:pt>
                <c:pt idx="18">
                  <c:v>8000</c:v>
                </c:pt>
                <c:pt idx="19">
                  <c:v>8060</c:v>
                </c:pt>
                <c:pt idx="20">
                  <c:v>7570</c:v>
                </c:pt>
                <c:pt idx="21">
                  <c:v>2890</c:v>
                </c:pt>
                <c:pt idx="22">
                  <c:v>7500</c:v>
                </c:pt>
                <c:pt idx="23">
                  <c:v>7750</c:v>
                </c:pt>
                <c:pt idx="24">
                  <c:v>7700</c:v>
                </c:pt>
                <c:pt idx="25">
                  <c:v>7710</c:v>
                </c:pt>
                <c:pt idx="26">
                  <c:v>8500</c:v>
                </c:pt>
                <c:pt idx="27">
                  <c:v>8240</c:v>
                </c:pt>
                <c:pt idx="28">
                  <c:v>8090</c:v>
                </c:pt>
                <c:pt idx="29">
                  <c:v>8015</c:v>
                </c:pt>
                <c:pt idx="30">
                  <c:v>5677</c:v>
                </c:pt>
                <c:pt idx="31">
                  <c:v>7653</c:v>
                </c:pt>
                <c:pt idx="32">
                  <c:v>7640</c:v>
                </c:pt>
                <c:pt idx="33">
                  <c:v>7740</c:v>
                </c:pt>
                <c:pt idx="34">
                  <c:v>7510</c:v>
                </c:pt>
                <c:pt idx="35">
                  <c:v>7720</c:v>
                </c:pt>
                <c:pt idx="36">
                  <c:v>8037</c:v>
                </c:pt>
                <c:pt idx="37">
                  <c:v>8285</c:v>
                </c:pt>
                <c:pt idx="38">
                  <c:v>7670</c:v>
                </c:pt>
                <c:pt idx="39">
                  <c:v>7730</c:v>
                </c:pt>
                <c:pt idx="40">
                  <c:v>7950</c:v>
                </c:pt>
                <c:pt idx="41">
                  <c:v>4090</c:v>
                </c:pt>
                <c:pt idx="42">
                  <c:v>7477</c:v>
                </c:pt>
                <c:pt idx="43">
                  <c:v>8120</c:v>
                </c:pt>
                <c:pt idx="44">
                  <c:v>8262</c:v>
                </c:pt>
                <c:pt idx="45">
                  <c:v>8705</c:v>
                </c:pt>
                <c:pt idx="46">
                  <c:v>8636</c:v>
                </c:pt>
                <c:pt idx="47">
                  <c:v>7672</c:v>
                </c:pt>
                <c:pt idx="48">
                  <c:v>9266</c:v>
                </c:pt>
                <c:pt idx="49">
                  <c:v>8137</c:v>
                </c:pt>
                <c:pt idx="50">
                  <c:v>7844</c:v>
                </c:pt>
                <c:pt idx="51">
                  <c:v>9372</c:v>
                </c:pt>
                <c:pt idx="52">
                  <c:v>9331</c:v>
                </c:pt>
                <c:pt idx="53">
                  <c:v>7808</c:v>
                </c:pt>
                <c:pt idx="54">
                  <c:v>7020</c:v>
                </c:pt>
                <c:pt idx="55">
                  <c:v>8540</c:v>
                </c:pt>
                <c:pt idx="56">
                  <c:v>8308</c:v>
                </c:pt>
                <c:pt idx="57">
                  <c:v>10860</c:v>
                </c:pt>
                <c:pt idx="58">
                  <c:v>8573</c:v>
                </c:pt>
                <c:pt idx="59">
                  <c:v>8800</c:v>
                </c:pt>
                <c:pt idx="60">
                  <c:v>11710</c:v>
                </c:pt>
                <c:pt idx="61">
                  <c:v>8738</c:v>
                </c:pt>
                <c:pt idx="62">
                  <c:v>11960</c:v>
                </c:pt>
                <c:pt idx="63">
                  <c:v>8230</c:v>
                </c:pt>
                <c:pt idx="64">
                  <c:v>8008</c:v>
                </c:pt>
                <c:pt idx="65">
                  <c:v>8145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8188</c:v>
                </c:pt>
                <c:pt idx="71">
                  <c:v>8890</c:v>
                </c:pt>
                <c:pt idx="72">
                  <c:v>7560</c:v>
                </c:pt>
                <c:pt idx="73">
                  <c:v>7650</c:v>
                </c:pt>
                <c:pt idx="74">
                  <c:v>0</c:v>
                </c:pt>
                <c:pt idx="75">
                  <c:v>8447</c:v>
                </c:pt>
                <c:pt idx="76">
                  <c:v>8305</c:v>
                </c:pt>
                <c:pt idx="77">
                  <c:v>9310</c:v>
                </c:pt>
                <c:pt idx="78">
                  <c:v>8392</c:v>
                </c:pt>
                <c:pt idx="79">
                  <c:v>8431</c:v>
                </c:pt>
                <c:pt idx="80">
                  <c:v>2570</c:v>
                </c:pt>
                <c:pt idx="81">
                  <c:v>8135</c:v>
                </c:pt>
                <c:pt idx="82">
                  <c:v>7863</c:v>
                </c:pt>
                <c:pt idx="83">
                  <c:v>8009</c:v>
                </c:pt>
                <c:pt idx="84">
                  <c:v>8450</c:v>
                </c:pt>
                <c:pt idx="85">
                  <c:v>8013</c:v>
                </c:pt>
                <c:pt idx="86">
                  <c:v>8063</c:v>
                </c:pt>
                <c:pt idx="87">
                  <c:v>6772</c:v>
                </c:pt>
                <c:pt idx="88">
                  <c:v>0</c:v>
                </c:pt>
                <c:pt idx="89">
                  <c:v>7799</c:v>
                </c:pt>
                <c:pt idx="90">
                  <c:v>8324</c:v>
                </c:pt>
                <c:pt idx="91">
                  <c:v>6145</c:v>
                </c:pt>
                <c:pt idx="92">
                  <c:v>8341</c:v>
                </c:pt>
                <c:pt idx="93">
                  <c:v>8262</c:v>
                </c:pt>
                <c:pt idx="94">
                  <c:v>8175</c:v>
                </c:pt>
                <c:pt idx="95">
                  <c:v>8805</c:v>
                </c:pt>
                <c:pt idx="96">
                  <c:v>8333</c:v>
                </c:pt>
                <c:pt idx="97">
                  <c:v>7120</c:v>
                </c:pt>
                <c:pt idx="98">
                  <c:v>7296</c:v>
                </c:pt>
                <c:pt idx="99">
                  <c:v>7514</c:v>
                </c:pt>
                <c:pt idx="100">
                  <c:v>7000</c:v>
                </c:pt>
                <c:pt idx="101">
                  <c:v>8027</c:v>
                </c:pt>
                <c:pt idx="102">
                  <c:v>8220</c:v>
                </c:pt>
                <c:pt idx="103">
                  <c:v>8216</c:v>
                </c:pt>
                <c:pt idx="104">
                  <c:v>6819</c:v>
                </c:pt>
                <c:pt idx="105">
                  <c:v>6861</c:v>
                </c:pt>
                <c:pt idx="106">
                  <c:v>7176</c:v>
                </c:pt>
                <c:pt idx="107">
                  <c:v>7194</c:v>
                </c:pt>
                <c:pt idx="108">
                  <c:v>7807</c:v>
                </c:pt>
                <c:pt idx="109">
                  <c:v>8265</c:v>
                </c:pt>
                <c:pt idx="110">
                  <c:v>7925</c:v>
                </c:pt>
                <c:pt idx="111">
                  <c:v>8127</c:v>
                </c:pt>
                <c:pt idx="112">
                  <c:v>8083</c:v>
                </c:pt>
                <c:pt idx="113">
                  <c:v>8557</c:v>
                </c:pt>
                <c:pt idx="114">
                  <c:v>8336</c:v>
                </c:pt>
                <c:pt idx="115">
                  <c:v>8058</c:v>
                </c:pt>
                <c:pt idx="116">
                  <c:v>7226</c:v>
                </c:pt>
                <c:pt idx="117">
                  <c:v>7848</c:v>
                </c:pt>
                <c:pt idx="118">
                  <c:v>8710</c:v>
                </c:pt>
                <c:pt idx="119">
                  <c:v>7724</c:v>
                </c:pt>
                <c:pt idx="120">
                  <c:v>7958</c:v>
                </c:pt>
                <c:pt idx="121">
                  <c:v>7807</c:v>
                </c:pt>
                <c:pt idx="122">
                  <c:v>8422</c:v>
                </c:pt>
                <c:pt idx="123">
                  <c:v>8083</c:v>
                </c:pt>
                <c:pt idx="124">
                  <c:v>8672</c:v>
                </c:pt>
                <c:pt idx="125">
                  <c:v>8478</c:v>
                </c:pt>
                <c:pt idx="126">
                  <c:v>8930</c:v>
                </c:pt>
                <c:pt idx="127">
                  <c:v>8353</c:v>
                </c:pt>
                <c:pt idx="128">
                  <c:v>8179</c:v>
                </c:pt>
                <c:pt idx="129">
                  <c:v>8230</c:v>
                </c:pt>
                <c:pt idx="130">
                  <c:v>8389</c:v>
                </c:pt>
                <c:pt idx="131">
                  <c:v>8403</c:v>
                </c:pt>
                <c:pt idx="132">
                  <c:v>8407</c:v>
                </c:pt>
                <c:pt idx="133">
                  <c:v>5845</c:v>
                </c:pt>
                <c:pt idx="134">
                  <c:v>7739</c:v>
                </c:pt>
                <c:pt idx="135">
                  <c:v>7571</c:v>
                </c:pt>
                <c:pt idx="136">
                  <c:v>8003</c:v>
                </c:pt>
                <c:pt idx="137">
                  <c:v>7755</c:v>
                </c:pt>
                <c:pt idx="138">
                  <c:v>4830</c:v>
                </c:pt>
                <c:pt idx="139">
                  <c:v>7305</c:v>
                </c:pt>
                <c:pt idx="140">
                  <c:v>7149</c:v>
                </c:pt>
                <c:pt idx="141">
                  <c:v>7354</c:v>
                </c:pt>
                <c:pt idx="142">
                  <c:v>6845</c:v>
                </c:pt>
                <c:pt idx="143">
                  <c:v>7539</c:v>
                </c:pt>
                <c:pt idx="144">
                  <c:v>7334</c:v>
                </c:pt>
                <c:pt idx="145">
                  <c:v>7488</c:v>
                </c:pt>
                <c:pt idx="146">
                  <c:v>7527</c:v>
                </c:pt>
                <c:pt idx="147">
                  <c:v>7660</c:v>
                </c:pt>
                <c:pt idx="148">
                  <c:v>7957</c:v>
                </c:pt>
                <c:pt idx="149">
                  <c:v>7469</c:v>
                </c:pt>
                <c:pt idx="150">
                  <c:v>6953</c:v>
                </c:pt>
                <c:pt idx="151">
                  <c:v>7460</c:v>
                </c:pt>
                <c:pt idx="152">
                  <c:v>7490</c:v>
                </c:pt>
                <c:pt idx="153">
                  <c:v>7517</c:v>
                </c:pt>
                <c:pt idx="154">
                  <c:v>7930</c:v>
                </c:pt>
                <c:pt idx="155">
                  <c:v>7929</c:v>
                </c:pt>
                <c:pt idx="156">
                  <c:v>7771</c:v>
                </c:pt>
                <c:pt idx="157">
                  <c:v>7186</c:v>
                </c:pt>
                <c:pt idx="158">
                  <c:v>7596</c:v>
                </c:pt>
                <c:pt idx="159">
                  <c:v>3194</c:v>
                </c:pt>
                <c:pt idx="160">
                  <c:v>6689</c:v>
                </c:pt>
                <c:pt idx="161">
                  <c:v>4871</c:v>
                </c:pt>
                <c:pt idx="162">
                  <c:v>6737</c:v>
                </c:pt>
                <c:pt idx="163">
                  <c:v>4771</c:v>
                </c:pt>
                <c:pt idx="164">
                  <c:v>6963</c:v>
                </c:pt>
                <c:pt idx="165">
                  <c:v>4742</c:v>
                </c:pt>
                <c:pt idx="166">
                  <c:v>7574</c:v>
                </c:pt>
                <c:pt idx="167">
                  <c:v>7651</c:v>
                </c:pt>
                <c:pt idx="168">
                  <c:v>6987</c:v>
                </c:pt>
                <c:pt idx="169">
                  <c:v>6647</c:v>
                </c:pt>
                <c:pt idx="170">
                  <c:v>6757</c:v>
                </c:pt>
                <c:pt idx="171">
                  <c:v>7140</c:v>
                </c:pt>
                <c:pt idx="172">
                  <c:v>7052</c:v>
                </c:pt>
                <c:pt idx="173">
                  <c:v>7439</c:v>
                </c:pt>
                <c:pt idx="174">
                  <c:v>6163</c:v>
                </c:pt>
                <c:pt idx="175">
                  <c:v>7010</c:v>
                </c:pt>
                <c:pt idx="176">
                  <c:v>6902</c:v>
                </c:pt>
                <c:pt idx="177">
                  <c:v>6826</c:v>
                </c:pt>
                <c:pt idx="178">
                  <c:v>6886</c:v>
                </c:pt>
                <c:pt idx="179">
                  <c:v>6731</c:v>
                </c:pt>
                <c:pt idx="180">
                  <c:v>6598</c:v>
                </c:pt>
                <c:pt idx="181">
                  <c:v>7116</c:v>
                </c:pt>
                <c:pt idx="182">
                  <c:v>7254</c:v>
                </c:pt>
                <c:pt idx="183">
                  <c:v>6110</c:v>
                </c:pt>
                <c:pt idx="184">
                  <c:v>7290</c:v>
                </c:pt>
                <c:pt idx="185">
                  <c:v>6780</c:v>
                </c:pt>
                <c:pt idx="186">
                  <c:v>6610</c:v>
                </c:pt>
                <c:pt idx="187">
                  <c:v>7080</c:v>
                </c:pt>
                <c:pt idx="188">
                  <c:v>6432</c:v>
                </c:pt>
                <c:pt idx="189">
                  <c:v>6293</c:v>
                </c:pt>
                <c:pt idx="190">
                  <c:v>6749</c:v>
                </c:pt>
                <c:pt idx="191">
                  <c:v>6951</c:v>
                </c:pt>
                <c:pt idx="192">
                  <c:v>6451</c:v>
                </c:pt>
                <c:pt idx="193">
                  <c:v>6432</c:v>
                </c:pt>
                <c:pt idx="194">
                  <c:v>6514</c:v>
                </c:pt>
                <c:pt idx="195">
                  <c:v>6690</c:v>
                </c:pt>
                <c:pt idx="196">
                  <c:v>6034</c:v>
                </c:pt>
                <c:pt idx="197">
                  <c:v>6847</c:v>
                </c:pt>
                <c:pt idx="198">
                  <c:v>6987</c:v>
                </c:pt>
                <c:pt idx="199">
                  <c:v>6998</c:v>
                </c:pt>
                <c:pt idx="200">
                  <c:v>7016</c:v>
                </c:pt>
                <c:pt idx="201">
                  <c:v>6365</c:v>
                </c:pt>
                <c:pt idx="202">
                  <c:v>6890</c:v>
                </c:pt>
                <c:pt idx="203">
                  <c:v>6470</c:v>
                </c:pt>
                <c:pt idx="204">
                  <c:v>6714</c:v>
                </c:pt>
                <c:pt idx="205">
                  <c:v>6288</c:v>
                </c:pt>
                <c:pt idx="206">
                  <c:v>6842</c:v>
                </c:pt>
                <c:pt idx="207">
                  <c:v>6788</c:v>
                </c:pt>
                <c:pt idx="208">
                  <c:v>6899</c:v>
                </c:pt>
                <c:pt idx="209">
                  <c:v>6560</c:v>
                </c:pt>
                <c:pt idx="210">
                  <c:v>6766</c:v>
                </c:pt>
                <c:pt idx="211">
                  <c:v>6340</c:v>
                </c:pt>
                <c:pt idx="212">
                  <c:v>6413</c:v>
                </c:pt>
                <c:pt idx="213">
                  <c:v>6558</c:v>
                </c:pt>
                <c:pt idx="214">
                  <c:v>6613</c:v>
                </c:pt>
                <c:pt idx="215">
                  <c:v>7572</c:v>
                </c:pt>
                <c:pt idx="216">
                  <c:v>7213</c:v>
                </c:pt>
                <c:pt idx="217">
                  <c:v>6712</c:v>
                </c:pt>
                <c:pt idx="218">
                  <c:v>7024</c:v>
                </c:pt>
                <c:pt idx="219">
                  <c:v>6510</c:v>
                </c:pt>
                <c:pt idx="220">
                  <c:v>7080</c:v>
                </c:pt>
                <c:pt idx="221">
                  <c:v>7062</c:v>
                </c:pt>
                <c:pt idx="222">
                  <c:v>8260</c:v>
                </c:pt>
                <c:pt idx="223">
                  <c:v>6722</c:v>
                </c:pt>
                <c:pt idx="224">
                  <c:v>6201</c:v>
                </c:pt>
                <c:pt idx="225">
                  <c:v>6754</c:v>
                </c:pt>
                <c:pt idx="226">
                  <c:v>7163</c:v>
                </c:pt>
                <c:pt idx="227">
                  <c:v>6963</c:v>
                </c:pt>
                <c:pt idx="228">
                  <c:v>7046</c:v>
                </c:pt>
                <c:pt idx="229">
                  <c:v>6031</c:v>
                </c:pt>
                <c:pt idx="230">
                  <c:v>6044</c:v>
                </c:pt>
                <c:pt idx="231">
                  <c:v>8193</c:v>
                </c:pt>
                <c:pt idx="232">
                  <c:v>6169</c:v>
                </c:pt>
                <c:pt idx="233">
                  <c:v>6574</c:v>
                </c:pt>
                <c:pt idx="234">
                  <c:v>6442</c:v>
                </c:pt>
                <c:pt idx="235">
                  <c:v>6658</c:v>
                </c:pt>
                <c:pt idx="236">
                  <c:v>6780</c:v>
                </c:pt>
                <c:pt idx="237">
                  <c:v>6766</c:v>
                </c:pt>
                <c:pt idx="238">
                  <c:v>6903</c:v>
                </c:pt>
                <c:pt idx="239">
                  <c:v>6834</c:v>
                </c:pt>
                <c:pt idx="240">
                  <c:v>6768</c:v>
                </c:pt>
                <c:pt idx="241">
                  <c:v>6636</c:v>
                </c:pt>
                <c:pt idx="242">
                  <c:v>6592</c:v>
                </c:pt>
                <c:pt idx="243">
                  <c:v>6686</c:v>
                </c:pt>
                <c:pt idx="244">
                  <c:v>7319</c:v>
                </c:pt>
                <c:pt idx="245">
                  <c:v>6884</c:v>
                </c:pt>
                <c:pt idx="246">
                  <c:v>6693</c:v>
                </c:pt>
                <c:pt idx="247">
                  <c:v>7028</c:v>
                </c:pt>
                <c:pt idx="248">
                  <c:v>7648</c:v>
                </c:pt>
                <c:pt idx="249">
                  <c:v>6968</c:v>
                </c:pt>
                <c:pt idx="250">
                  <c:v>7138</c:v>
                </c:pt>
                <c:pt idx="251">
                  <c:v>6486</c:v>
                </c:pt>
                <c:pt idx="252">
                  <c:v>6024</c:v>
                </c:pt>
                <c:pt idx="253">
                  <c:v>5754</c:v>
                </c:pt>
                <c:pt idx="254">
                  <c:v>6120</c:v>
                </c:pt>
                <c:pt idx="255">
                  <c:v>6637</c:v>
                </c:pt>
                <c:pt idx="256">
                  <c:v>7143</c:v>
                </c:pt>
                <c:pt idx="257">
                  <c:v>7633</c:v>
                </c:pt>
                <c:pt idx="258">
                  <c:v>7067</c:v>
                </c:pt>
                <c:pt idx="259">
                  <c:v>6856</c:v>
                </c:pt>
                <c:pt idx="260">
                  <c:v>7048</c:v>
                </c:pt>
                <c:pt idx="261">
                  <c:v>6677</c:v>
                </c:pt>
                <c:pt idx="262">
                  <c:v>6893</c:v>
                </c:pt>
                <c:pt idx="263">
                  <c:v>6992</c:v>
                </c:pt>
                <c:pt idx="264">
                  <c:v>7045</c:v>
                </c:pt>
                <c:pt idx="265">
                  <c:v>6675</c:v>
                </c:pt>
                <c:pt idx="266">
                  <c:v>6470</c:v>
                </c:pt>
                <c:pt idx="267">
                  <c:v>6792</c:v>
                </c:pt>
                <c:pt idx="268">
                  <c:v>6891</c:v>
                </c:pt>
                <c:pt idx="269">
                  <c:v>6845</c:v>
                </c:pt>
                <c:pt idx="270">
                  <c:v>7194</c:v>
                </c:pt>
                <c:pt idx="271">
                  <c:v>7306</c:v>
                </c:pt>
                <c:pt idx="272">
                  <c:v>6993</c:v>
                </c:pt>
                <c:pt idx="273">
                  <c:v>1141</c:v>
                </c:pt>
                <c:pt idx="274">
                  <c:v>6964</c:v>
                </c:pt>
                <c:pt idx="275">
                  <c:v>7308</c:v>
                </c:pt>
                <c:pt idx="276">
                  <c:v>7146</c:v>
                </c:pt>
                <c:pt idx="277">
                  <c:v>6834</c:v>
                </c:pt>
                <c:pt idx="278">
                  <c:v>7021</c:v>
                </c:pt>
                <c:pt idx="279">
                  <c:v>6601</c:v>
                </c:pt>
                <c:pt idx="280">
                  <c:v>7827</c:v>
                </c:pt>
                <c:pt idx="281">
                  <c:v>6692</c:v>
                </c:pt>
                <c:pt idx="282">
                  <c:v>6972</c:v>
                </c:pt>
                <c:pt idx="283">
                  <c:v>7152</c:v>
                </c:pt>
                <c:pt idx="284">
                  <c:v>7280</c:v>
                </c:pt>
                <c:pt idx="285">
                  <c:v>7127</c:v>
                </c:pt>
                <c:pt idx="286">
                  <c:v>7291</c:v>
                </c:pt>
                <c:pt idx="287">
                  <c:v>6938</c:v>
                </c:pt>
                <c:pt idx="288">
                  <c:v>7134</c:v>
                </c:pt>
                <c:pt idx="289">
                  <c:v>7021</c:v>
                </c:pt>
                <c:pt idx="290">
                  <c:v>7022</c:v>
                </c:pt>
                <c:pt idx="291">
                  <c:v>6745</c:v>
                </c:pt>
                <c:pt idx="292">
                  <c:v>6642</c:v>
                </c:pt>
                <c:pt idx="293">
                  <c:v>7691</c:v>
                </c:pt>
                <c:pt idx="294">
                  <c:v>7313</c:v>
                </c:pt>
                <c:pt idx="295">
                  <c:v>7451</c:v>
                </c:pt>
                <c:pt idx="296">
                  <c:v>7090</c:v>
                </c:pt>
                <c:pt idx="297">
                  <c:v>6200</c:v>
                </c:pt>
                <c:pt idx="298">
                  <c:v>7012</c:v>
                </c:pt>
                <c:pt idx="299">
                  <c:v>6803</c:v>
                </c:pt>
                <c:pt idx="300">
                  <c:v>6927</c:v>
                </c:pt>
                <c:pt idx="301">
                  <c:v>6977</c:v>
                </c:pt>
                <c:pt idx="302">
                  <c:v>7653</c:v>
                </c:pt>
                <c:pt idx="303">
                  <c:v>6643</c:v>
                </c:pt>
                <c:pt idx="304">
                  <c:v>7015</c:v>
                </c:pt>
                <c:pt idx="305">
                  <c:v>7905</c:v>
                </c:pt>
                <c:pt idx="306">
                  <c:v>8856</c:v>
                </c:pt>
                <c:pt idx="307">
                  <c:v>7165</c:v>
                </c:pt>
                <c:pt idx="308">
                  <c:v>7746</c:v>
                </c:pt>
                <c:pt idx="309">
                  <c:v>7341</c:v>
                </c:pt>
                <c:pt idx="310">
                  <c:v>7197</c:v>
                </c:pt>
                <c:pt idx="311">
                  <c:v>8255</c:v>
                </c:pt>
                <c:pt idx="312">
                  <c:v>7973</c:v>
                </c:pt>
                <c:pt idx="313">
                  <c:v>6729</c:v>
                </c:pt>
                <c:pt idx="314">
                  <c:v>7064</c:v>
                </c:pt>
                <c:pt idx="315">
                  <c:v>7506</c:v>
                </c:pt>
                <c:pt idx="316">
                  <c:v>7649</c:v>
                </c:pt>
                <c:pt idx="317">
                  <c:v>7385</c:v>
                </c:pt>
                <c:pt idx="318">
                  <c:v>7186</c:v>
                </c:pt>
                <c:pt idx="319">
                  <c:v>7753</c:v>
                </c:pt>
                <c:pt idx="320">
                  <c:v>8777</c:v>
                </c:pt>
                <c:pt idx="321">
                  <c:v>7953</c:v>
                </c:pt>
                <c:pt idx="322">
                  <c:v>7434</c:v>
                </c:pt>
                <c:pt idx="323">
                  <c:v>7765</c:v>
                </c:pt>
                <c:pt idx="324">
                  <c:v>7915</c:v>
                </c:pt>
                <c:pt idx="325">
                  <c:v>7678</c:v>
                </c:pt>
                <c:pt idx="326">
                  <c:v>9009</c:v>
                </c:pt>
                <c:pt idx="327">
                  <c:v>8526</c:v>
                </c:pt>
                <c:pt idx="328">
                  <c:v>8354</c:v>
                </c:pt>
                <c:pt idx="329">
                  <c:v>7971</c:v>
                </c:pt>
                <c:pt idx="330">
                  <c:v>8218</c:v>
                </c:pt>
                <c:pt idx="331">
                  <c:v>8902</c:v>
                </c:pt>
                <c:pt idx="332">
                  <c:v>8908</c:v>
                </c:pt>
                <c:pt idx="333">
                  <c:v>7897</c:v>
                </c:pt>
                <c:pt idx="334">
                  <c:v>8847</c:v>
                </c:pt>
                <c:pt idx="335">
                  <c:v>8187</c:v>
                </c:pt>
                <c:pt idx="336">
                  <c:v>8045</c:v>
                </c:pt>
                <c:pt idx="337">
                  <c:v>7148</c:v>
                </c:pt>
                <c:pt idx="338">
                  <c:v>7226</c:v>
                </c:pt>
                <c:pt idx="339">
                  <c:v>8067</c:v>
                </c:pt>
                <c:pt idx="340">
                  <c:v>8175</c:v>
                </c:pt>
                <c:pt idx="341">
                  <c:v>9786</c:v>
                </c:pt>
                <c:pt idx="342">
                  <c:v>6522</c:v>
                </c:pt>
                <c:pt idx="343">
                  <c:v>8004</c:v>
                </c:pt>
                <c:pt idx="344">
                  <c:v>9092</c:v>
                </c:pt>
                <c:pt idx="345">
                  <c:v>9489</c:v>
                </c:pt>
                <c:pt idx="346">
                  <c:v>9073</c:v>
                </c:pt>
                <c:pt idx="347">
                  <c:v>9790</c:v>
                </c:pt>
                <c:pt idx="348">
                  <c:v>9270</c:v>
                </c:pt>
                <c:pt idx="349">
                  <c:v>9761</c:v>
                </c:pt>
                <c:pt idx="350">
                  <c:v>8692</c:v>
                </c:pt>
                <c:pt idx="351">
                  <c:v>7173</c:v>
                </c:pt>
                <c:pt idx="352">
                  <c:v>7774</c:v>
                </c:pt>
                <c:pt idx="353">
                  <c:v>7849</c:v>
                </c:pt>
                <c:pt idx="354">
                  <c:v>7422</c:v>
                </c:pt>
                <c:pt idx="355">
                  <c:v>1996</c:v>
                </c:pt>
                <c:pt idx="356">
                  <c:v>4301</c:v>
                </c:pt>
                <c:pt idx="357">
                  <c:v>6398</c:v>
                </c:pt>
                <c:pt idx="358">
                  <c:v>777</c:v>
                </c:pt>
                <c:pt idx="359">
                  <c:v>5575</c:v>
                </c:pt>
                <c:pt idx="360">
                  <c:v>7101</c:v>
                </c:pt>
                <c:pt idx="361">
                  <c:v>6981</c:v>
                </c:pt>
                <c:pt idx="362">
                  <c:v>6814</c:v>
                </c:pt>
                <c:pt idx="363">
                  <c:v>6368</c:v>
                </c:pt>
                <c:pt idx="364">
                  <c:v>5802</c:v>
                </c:pt>
                <c:pt idx="365">
                  <c:v>4961</c:v>
                </c:pt>
                <c:pt idx="366">
                  <c:v>4686</c:v>
                </c:pt>
                <c:pt idx="367">
                  <c:v>6648</c:v>
                </c:pt>
                <c:pt idx="368">
                  <c:v>7711</c:v>
                </c:pt>
                <c:pt idx="369">
                  <c:v>6921</c:v>
                </c:pt>
                <c:pt idx="370">
                  <c:v>7522</c:v>
                </c:pt>
                <c:pt idx="371">
                  <c:v>6818</c:v>
                </c:pt>
                <c:pt idx="372">
                  <c:v>6533</c:v>
                </c:pt>
                <c:pt idx="373">
                  <c:v>7829</c:v>
                </c:pt>
                <c:pt idx="374">
                  <c:v>6813</c:v>
                </c:pt>
                <c:pt idx="375">
                  <c:v>6897</c:v>
                </c:pt>
                <c:pt idx="376">
                  <c:v>6276</c:v>
                </c:pt>
                <c:pt idx="377">
                  <c:v>7958</c:v>
                </c:pt>
                <c:pt idx="378">
                  <c:v>6927</c:v>
                </c:pt>
                <c:pt idx="379">
                  <c:v>7638</c:v>
                </c:pt>
                <c:pt idx="380">
                  <c:v>7518</c:v>
                </c:pt>
                <c:pt idx="381">
                  <c:v>6825</c:v>
                </c:pt>
                <c:pt idx="382">
                  <c:v>6565</c:v>
                </c:pt>
                <c:pt idx="383">
                  <c:v>7322</c:v>
                </c:pt>
                <c:pt idx="384">
                  <c:v>6757</c:v>
                </c:pt>
                <c:pt idx="385">
                  <c:v>6090</c:v>
                </c:pt>
                <c:pt idx="386">
                  <c:v>7936</c:v>
                </c:pt>
                <c:pt idx="387">
                  <c:v>5536</c:v>
                </c:pt>
                <c:pt idx="388">
                  <c:v>5733</c:v>
                </c:pt>
                <c:pt idx="389">
                  <c:v>6388</c:v>
                </c:pt>
                <c:pt idx="390">
                  <c:v>6593</c:v>
                </c:pt>
                <c:pt idx="391">
                  <c:v>4757</c:v>
                </c:pt>
                <c:pt idx="392">
                  <c:v>5776</c:v>
                </c:pt>
                <c:pt idx="393">
                  <c:v>6870</c:v>
                </c:pt>
                <c:pt idx="394">
                  <c:v>6074</c:v>
                </c:pt>
                <c:pt idx="395">
                  <c:v>6966</c:v>
                </c:pt>
                <c:pt idx="396">
                  <c:v>6321</c:v>
                </c:pt>
                <c:pt idx="397">
                  <c:v>7099</c:v>
                </c:pt>
                <c:pt idx="398">
                  <c:v>4773</c:v>
                </c:pt>
                <c:pt idx="399">
                  <c:v>6153</c:v>
                </c:pt>
                <c:pt idx="400">
                  <c:v>6948</c:v>
                </c:pt>
                <c:pt idx="401">
                  <c:v>6290</c:v>
                </c:pt>
                <c:pt idx="402">
                  <c:v>6683</c:v>
                </c:pt>
                <c:pt idx="403">
                  <c:v>4326</c:v>
                </c:pt>
                <c:pt idx="404">
                  <c:v>6440</c:v>
                </c:pt>
                <c:pt idx="405">
                  <c:v>7050</c:v>
                </c:pt>
                <c:pt idx="406">
                  <c:v>6662</c:v>
                </c:pt>
                <c:pt idx="407">
                  <c:v>6874</c:v>
                </c:pt>
                <c:pt idx="408">
                  <c:v>6370</c:v>
                </c:pt>
                <c:pt idx="409">
                  <c:v>8501</c:v>
                </c:pt>
                <c:pt idx="410">
                  <c:v>7866</c:v>
                </c:pt>
                <c:pt idx="411">
                  <c:v>8247</c:v>
                </c:pt>
                <c:pt idx="412">
                  <c:v>7963</c:v>
                </c:pt>
                <c:pt idx="413">
                  <c:v>7251</c:v>
                </c:pt>
                <c:pt idx="414">
                  <c:v>7574</c:v>
                </c:pt>
                <c:pt idx="415">
                  <c:v>7843</c:v>
                </c:pt>
                <c:pt idx="416">
                  <c:v>8083</c:v>
                </c:pt>
                <c:pt idx="417">
                  <c:v>6956</c:v>
                </c:pt>
                <c:pt idx="418">
                  <c:v>7320</c:v>
                </c:pt>
                <c:pt idx="419">
                  <c:v>7696</c:v>
                </c:pt>
                <c:pt idx="420">
                  <c:v>6231</c:v>
                </c:pt>
                <c:pt idx="421">
                  <c:v>6537</c:v>
                </c:pt>
                <c:pt idx="422">
                  <c:v>8116</c:v>
                </c:pt>
                <c:pt idx="423">
                  <c:v>6777</c:v>
                </c:pt>
                <c:pt idx="424">
                  <c:v>7493</c:v>
                </c:pt>
                <c:pt idx="425">
                  <c:v>6384</c:v>
                </c:pt>
                <c:pt idx="426">
                  <c:v>6731</c:v>
                </c:pt>
                <c:pt idx="427">
                  <c:v>7120</c:v>
                </c:pt>
                <c:pt idx="428">
                  <c:v>7403</c:v>
                </c:pt>
                <c:pt idx="429">
                  <c:v>7512</c:v>
                </c:pt>
                <c:pt idx="430">
                  <c:v>7819</c:v>
                </c:pt>
                <c:pt idx="431">
                  <c:v>8056</c:v>
                </c:pt>
                <c:pt idx="432">
                  <c:v>8127</c:v>
                </c:pt>
                <c:pt idx="433">
                  <c:v>7501</c:v>
                </c:pt>
                <c:pt idx="434">
                  <c:v>7139</c:v>
                </c:pt>
                <c:pt idx="435">
                  <c:v>7002</c:v>
                </c:pt>
                <c:pt idx="436">
                  <c:v>6338</c:v>
                </c:pt>
                <c:pt idx="437">
                  <c:v>6250</c:v>
                </c:pt>
                <c:pt idx="438">
                  <c:v>6325</c:v>
                </c:pt>
                <c:pt idx="439">
                  <c:v>6738</c:v>
                </c:pt>
                <c:pt idx="440">
                  <c:v>6579</c:v>
                </c:pt>
                <c:pt idx="441">
                  <c:v>6015</c:v>
                </c:pt>
                <c:pt idx="442">
                  <c:v>6024</c:v>
                </c:pt>
                <c:pt idx="443">
                  <c:v>6722</c:v>
                </c:pt>
                <c:pt idx="444">
                  <c:v>6544</c:v>
                </c:pt>
                <c:pt idx="445">
                  <c:v>6089</c:v>
                </c:pt>
                <c:pt idx="446">
                  <c:v>7240</c:v>
                </c:pt>
                <c:pt idx="447">
                  <c:v>6177</c:v>
                </c:pt>
                <c:pt idx="448">
                  <c:v>6078</c:v>
                </c:pt>
                <c:pt idx="449">
                  <c:v>5820</c:v>
                </c:pt>
                <c:pt idx="450">
                  <c:v>6647</c:v>
                </c:pt>
                <c:pt idx="451">
                  <c:v>5194</c:v>
                </c:pt>
                <c:pt idx="452">
                  <c:v>6862</c:v>
                </c:pt>
                <c:pt idx="453">
                  <c:v>6417</c:v>
                </c:pt>
                <c:pt idx="454">
                  <c:v>6809</c:v>
                </c:pt>
                <c:pt idx="455">
                  <c:v>8040</c:v>
                </c:pt>
                <c:pt idx="456">
                  <c:v>6653</c:v>
                </c:pt>
                <c:pt idx="457">
                  <c:v>6356</c:v>
                </c:pt>
                <c:pt idx="458">
                  <c:v>6518</c:v>
                </c:pt>
                <c:pt idx="459">
                  <c:v>6437</c:v>
                </c:pt>
                <c:pt idx="460">
                  <c:v>6248</c:v>
                </c:pt>
                <c:pt idx="461">
                  <c:v>6037</c:v>
                </c:pt>
                <c:pt idx="462">
                  <c:v>6249</c:v>
                </c:pt>
                <c:pt idx="463">
                  <c:v>6275</c:v>
                </c:pt>
                <c:pt idx="464">
                  <c:v>6542</c:v>
                </c:pt>
                <c:pt idx="465">
                  <c:v>6814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E5-4296-9DFD-76FF26C6AA24}"/>
            </c:ext>
          </c:extLst>
        </c:ser>
        <c:ser>
          <c:idx val="2"/>
          <c:order val="2"/>
          <c:tx>
            <c:strRef>
              <c:f>Conductividad!$I$7</c:f>
              <c:strCache>
                <c:ptCount val="1"/>
                <c:pt idx="0">
                  <c:v>Tuberías salmuera bajo N-332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Conductividad!$I$9:$I$481</c:f>
              <c:numCache>
                <c:formatCode>0</c:formatCode>
                <c:ptCount val="470"/>
                <c:pt idx="10">
                  <c:v>8570</c:v>
                </c:pt>
                <c:pt idx="11">
                  <c:v>10040</c:v>
                </c:pt>
                <c:pt idx="12">
                  <c:v>9560</c:v>
                </c:pt>
                <c:pt idx="13">
                  <c:v>9810</c:v>
                </c:pt>
                <c:pt idx="14">
                  <c:v>8790</c:v>
                </c:pt>
                <c:pt idx="15">
                  <c:v>9410</c:v>
                </c:pt>
                <c:pt idx="16">
                  <c:v>9610</c:v>
                </c:pt>
                <c:pt idx="17">
                  <c:v>9600</c:v>
                </c:pt>
                <c:pt idx="18">
                  <c:v>9890</c:v>
                </c:pt>
                <c:pt idx="19">
                  <c:v>9750</c:v>
                </c:pt>
                <c:pt idx="20">
                  <c:v>9440</c:v>
                </c:pt>
                <c:pt idx="21">
                  <c:v>8170</c:v>
                </c:pt>
                <c:pt idx="22">
                  <c:v>9470</c:v>
                </c:pt>
                <c:pt idx="23">
                  <c:v>9700</c:v>
                </c:pt>
                <c:pt idx="24">
                  <c:v>9670</c:v>
                </c:pt>
                <c:pt idx="25">
                  <c:v>9680</c:v>
                </c:pt>
                <c:pt idx="26">
                  <c:v>10400</c:v>
                </c:pt>
                <c:pt idx="27">
                  <c:v>9850</c:v>
                </c:pt>
                <c:pt idx="28">
                  <c:v>9630</c:v>
                </c:pt>
                <c:pt idx="29">
                  <c:v>9840</c:v>
                </c:pt>
                <c:pt idx="30">
                  <c:v>3893</c:v>
                </c:pt>
                <c:pt idx="31">
                  <c:v>8978</c:v>
                </c:pt>
                <c:pt idx="32">
                  <c:v>8710</c:v>
                </c:pt>
                <c:pt idx="33">
                  <c:v>8350</c:v>
                </c:pt>
                <c:pt idx="34">
                  <c:v>8530</c:v>
                </c:pt>
                <c:pt idx="35">
                  <c:v>8690</c:v>
                </c:pt>
                <c:pt idx="36">
                  <c:v>8931</c:v>
                </c:pt>
                <c:pt idx="37">
                  <c:v>9721</c:v>
                </c:pt>
                <c:pt idx="38">
                  <c:v>8370</c:v>
                </c:pt>
                <c:pt idx="39">
                  <c:v>8330</c:v>
                </c:pt>
                <c:pt idx="40">
                  <c:v>8600</c:v>
                </c:pt>
                <c:pt idx="41">
                  <c:v>5270</c:v>
                </c:pt>
                <c:pt idx="42">
                  <c:v>8737</c:v>
                </c:pt>
                <c:pt idx="43">
                  <c:v>9956</c:v>
                </c:pt>
                <c:pt idx="44">
                  <c:v>9753</c:v>
                </c:pt>
                <c:pt idx="45">
                  <c:v>10330</c:v>
                </c:pt>
                <c:pt idx="46">
                  <c:v>9920</c:v>
                </c:pt>
                <c:pt idx="47">
                  <c:v>9925</c:v>
                </c:pt>
                <c:pt idx="48">
                  <c:v>10120</c:v>
                </c:pt>
                <c:pt idx="49">
                  <c:v>10360</c:v>
                </c:pt>
                <c:pt idx="50">
                  <c:v>10510</c:v>
                </c:pt>
                <c:pt idx="51">
                  <c:v>10610</c:v>
                </c:pt>
                <c:pt idx="52">
                  <c:v>10690</c:v>
                </c:pt>
                <c:pt idx="53">
                  <c:v>10740</c:v>
                </c:pt>
                <c:pt idx="54">
                  <c:v>11340</c:v>
                </c:pt>
                <c:pt idx="55">
                  <c:v>10430</c:v>
                </c:pt>
                <c:pt idx="56">
                  <c:v>10540</c:v>
                </c:pt>
                <c:pt idx="57">
                  <c:v>10530</c:v>
                </c:pt>
                <c:pt idx="58">
                  <c:v>10910</c:v>
                </c:pt>
                <c:pt idx="59">
                  <c:v>10580</c:v>
                </c:pt>
                <c:pt idx="60">
                  <c:v>10280</c:v>
                </c:pt>
                <c:pt idx="61">
                  <c:v>10430</c:v>
                </c:pt>
                <c:pt idx="62">
                  <c:v>11300</c:v>
                </c:pt>
                <c:pt idx="80">
                  <c:v>2960</c:v>
                </c:pt>
                <c:pt idx="81">
                  <c:v>10783</c:v>
                </c:pt>
                <c:pt idx="82">
                  <c:v>10553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E5-4296-9DFD-76FF26C6AA24}"/>
            </c:ext>
          </c:extLst>
        </c:ser>
        <c:ser>
          <c:idx val="3"/>
          <c:order val="3"/>
          <c:tx>
            <c:strRef>
              <c:f>Conductividad!$J$7</c:f>
              <c:strCache>
                <c:ptCount val="1"/>
                <c:pt idx="0">
                  <c:v>Canal D-7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Conductividad!$J$9:$J$481</c:f>
              <c:numCache>
                <c:formatCode>0</c:formatCode>
                <c:ptCount val="470"/>
                <c:pt idx="0">
                  <c:v>7250</c:v>
                </c:pt>
                <c:pt idx="1">
                  <c:v>7400</c:v>
                </c:pt>
                <c:pt idx="2">
                  <c:v>6430</c:v>
                </c:pt>
                <c:pt idx="3">
                  <c:v>7460</c:v>
                </c:pt>
                <c:pt idx="4">
                  <c:v>7040</c:v>
                </c:pt>
                <c:pt idx="5">
                  <c:v>7490</c:v>
                </c:pt>
                <c:pt idx="6">
                  <c:v>7590</c:v>
                </c:pt>
                <c:pt idx="7">
                  <c:v>7000</c:v>
                </c:pt>
                <c:pt idx="8">
                  <c:v>7220</c:v>
                </c:pt>
                <c:pt idx="10">
                  <c:v>7626</c:v>
                </c:pt>
                <c:pt idx="11">
                  <c:v>8140</c:v>
                </c:pt>
                <c:pt idx="12">
                  <c:v>7930</c:v>
                </c:pt>
                <c:pt idx="13">
                  <c:v>5100</c:v>
                </c:pt>
                <c:pt idx="14">
                  <c:v>6620</c:v>
                </c:pt>
                <c:pt idx="15">
                  <c:v>7390</c:v>
                </c:pt>
                <c:pt idx="16">
                  <c:v>7660</c:v>
                </c:pt>
                <c:pt idx="17">
                  <c:v>7700</c:v>
                </c:pt>
                <c:pt idx="18">
                  <c:v>7780</c:v>
                </c:pt>
                <c:pt idx="19">
                  <c:v>7690</c:v>
                </c:pt>
                <c:pt idx="20">
                  <c:v>7610</c:v>
                </c:pt>
                <c:pt idx="21">
                  <c:v>3650</c:v>
                </c:pt>
                <c:pt idx="22">
                  <c:v>7600</c:v>
                </c:pt>
                <c:pt idx="23">
                  <c:v>7400</c:v>
                </c:pt>
                <c:pt idx="24">
                  <c:v>7250</c:v>
                </c:pt>
                <c:pt idx="25">
                  <c:v>7280</c:v>
                </c:pt>
                <c:pt idx="26">
                  <c:v>8140</c:v>
                </c:pt>
                <c:pt idx="27">
                  <c:v>7680</c:v>
                </c:pt>
                <c:pt idx="28">
                  <c:v>7590</c:v>
                </c:pt>
                <c:pt idx="29">
                  <c:v>7210</c:v>
                </c:pt>
                <c:pt idx="30">
                  <c:v>5742</c:v>
                </c:pt>
                <c:pt idx="31">
                  <c:v>7475</c:v>
                </c:pt>
                <c:pt idx="32">
                  <c:v>7430</c:v>
                </c:pt>
                <c:pt idx="33">
                  <c:v>7980</c:v>
                </c:pt>
                <c:pt idx="34">
                  <c:v>7430</c:v>
                </c:pt>
                <c:pt idx="35">
                  <c:v>8100</c:v>
                </c:pt>
                <c:pt idx="36">
                  <c:v>8125</c:v>
                </c:pt>
                <c:pt idx="37">
                  <c:v>8853</c:v>
                </c:pt>
                <c:pt idx="38">
                  <c:v>7540</c:v>
                </c:pt>
                <c:pt idx="39">
                  <c:v>8070</c:v>
                </c:pt>
                <c:pt idx="40">
                  <c:v>8220</c:v>
                </c:pt>
                <c:pt idx="41">
                  <c:v>6390</c:v>
                </c:pt>
                <c:pt idx="42">
                  <c:v>7839</c:v>
                </c:pt>
                <c:pt idx="43">
                  <c:v>8337</c:v>
                </c:pt>
                <c:pt idx="44">
                  <c:v>7784</c:v>
                </c:pt>
                <c:pt idx="45">
                  <c:v>8028</c:v>
                </c:pt>
                <c:pt idx="46">
                  <c:v>7780</c:v>
                </c:pt>
                <c:pt idx="47">
                  <c:v>7839</c:v>
                </c:pt>
                <c:pt idx="48">
                  <c:v>7825</c:v>
                </c:pt>
                <c:pt idx="49">
                  <c:v>7848</c:v>
                </c:pt>
                <c:pt idx="50">
                  <c:v>7764</c:v>
                </c:pt>
                <c:pt idx="51">
                  <c:v>8125</c:v>
                </c:pt>
                <c:pt idx="52">
                  <c:v>8080</c:v>
                </c:pt>
                <c:pt idx="53">
                  <c:v>7803</c:v>
                </c:pt>
                <c:pt idx="54">
                  <c:v>8309</c:v>
                </c:pt>
                <c:pt idx="55">
                  <c:v>7970</c:v>
                </c:pt>
                <c:pt idx="56">
                  <c:v>7620</c:v>
                </c:pt>
                <c:pt idx="57">
                  <c:v>7515</c:v>
                </c:pt>
                <c:pt idx="58">
                  <c:v>8650</c:v>
                </c:pt>
                <c:pt idx="59">
                  <c:v>7620</c:v>
                </c:pt>
                <c:pt idx="60">
                  <c:v>7392</c:v>
                </c:pt>
                <c:pt idx="61">
                  <c:v>8215</c:v>
                </c:pt>
                <c:pt idx="62">
                  <c:v>8216</c:v>
                </c:pt>
                <c:pt idx="63">
                  <c:v>7472</c:v>
                </c:pt>
                <c:pt idx="64">
                  <c:v>7267</c:v>
                </c:pt>
                <c:pt idx="65">
                  <c:v>7545</c:v>
                </c:pt>
                <c:pt idx="66">
                  <c:v>7451</c:v>
                </c:pt>
                <c:pt idx="67">
                  <c:v>7750</c:v>
                </c:pt>
                <c:pt idx="68">
                  <c:v>7750</c:v>
                </c:pt>
                <c:pt idx="69">
                  <c:v>7480</c:v>
                </c:pt>
                <c:pt idx="70">
                  <c:v>7397</c:v>
                </c:pt>
                <c:pt idx="71">
                  <c:v>8170</c:v>
                </c:pt>
                <c:pt idx="72">
                  <c:v>7460</c:v>
                </c:pt>
                <c:pt idx="73">
                  <c:v>6770</c:v>
                </c:pt>
                <c:pt idx="74">
                  <c:v>7670</c:v>
                </c:pt>
                <c:pt idx="75">
                  <c:v>8482</c:v>
                </c:pt>
                <c:pt idx="76">
                  <c:v>7776</c:v>
                </c:pt>
                <c:pt idx="77">
                  <c:v>8224</c:v>
                </c:pt>
                <c:pt idx="78">
                  <c:v>6715</c:v>
                </c:pt>
                <c:pt idx="79">
                  <c:v>7764</c:v>
                </c:pt>
                <c:pt idx="80">
                  <c:v>4120</c:v>
                </c:pt>
                <c:pt idx="81">
                  <c:v>7582</c:v>
                </c:pt>
                <c:pt idx="82">
                  <c:v>7390</c:v>
                </c:pt>
                <c:pt idx="83">
                  <c:v>7534</c:v>
                </c:pt>
                <c:pt idx="84">
                  <c:v>7703</c:v>
                </c:pt>
                <c:pt idx="85">
                  <c:v>7474</c:v>
                </c:pt>
                <c:pt idx="86">
                  <c:v>7581</c:v>
                </c:pt>
                <c:pt idx="87">
                  <c:v>7427</c:v>
                </c:pt>
                <c:pt idx="88">
                  <c:v>6785</c:v>
                </c:pt>
                <c:pt idx="89">
                  <c:v>7500</c:v>
                </c:pt>
                <c:pt idx="90">
                  <c:v>7721</c:v>
                </c:pt>
                <c:pt idx="91">
                  <c:v>6763</c:v>
                </c:pt>
                <c:pt idx="92">
                  <c:v>7672</c:v>
                </c:pt>
                <c:pt idx="93">
                  <c:v>7629</c:v>
                </c:pt>
                <c:pt idx="94">
                  <c:v>7713</c:v>
                </c:pt>
                <c:pt idx="95">
                  <c:v>8046</c:v>
                </c:pt>
                <c:pt idx="96">
                  <c:v>7843</c:v>
                </c:pt>
                <c:pt idx="97">
                  <c:v>7641</c:v>
                </c:pt>
                <c:pt idx="98">
                  <c:v>7715</c:v>
                </c:pt>
                <c:pt idx="99">
                  <c:v>7883</c:v>
                </c:pt>
                <c:pt idx="100">
                  <c:v>7712</c:v>
                </c:pt>
                <c:pt idx="101">
                  <c:v>8032</c:v>
                </c:pt>
                <c:pt idx="102">
                  <c:v>7775</c:v>
                </c:pt>
                <c:pt idx="103">
                  <c:v>7744</c:v>
                </c:pt>
                <c:pt idx="104">
                  <c:v>5828</c:v>
                </c:pt>
                <c:pt idx="111">
                  <c:v>7784</c:v>
                </c:pt>
                <c:pt idx="115">
                  <c:v>7856</c:v>
                </c:pt>
                <c:pt idx="118">
                  <c:v>7884</c:v>
                </c:pt>
                <c:pt idx="119">
                  <c:v>7866</c:v>
                </c:pt>
                <c:pt idx="120">
                  <c:v>5771</c:v>
                </c:pt>
                <c:pt idx="121">
                  <c:v>8005</c:v>
                </c:pt>
                <c:pt idx="122">
                  <c:v>8116</c:v>
                </c:pt>
                <c:pt idx="125">
                  <c:v>8243</c:v>
                </c:pt>
                <c:pt idx="126">
                  <c:v>8176</c:v>
                </c:pt>
                <c:pt idx="127">
                  <c:v>7441</c:v>
                </c:pt>
                <c:pt idx="128">
                  <c:v>7598</c:v>
                </c:pt>
                <c:pt idx="129">
                  <c:v>7655</c:v>
                </c:pt>
                <c:pt idx="132">
                  <c:v>7841</c:v>
                </c:pt>
                <c:pt idx="133">
                  <c:v>7426</c:v>
                </c:pt>
                <c:pt idx="134">
                  <c:v>7994</c:v>
                </c:pt>
                <c:pt idx="135">
                  <c:v>7598</c:v>
                </c:pt>
                <c:pt idx="136">
                  <c:v>7294</c:v>
                </c:pt>
                <c:pt idx="137">
                  <c:v>7171</c:v>
                </c:pt>
                <c:pt idx="138">
                  <c:v>5995</c:v>
                </c:pt>
                <c:pt idx="139">
                  <c:v>7331</c:v>
                </c:pt>
                <c:pt idx="140">
                  <c:v>7106</c:v>
                </c:pt>
                <c:pt idx="141">
                  <c:v>7303</c:v>
                </c:pt>
                <c:pt idx="142">
                  <c:v>7399</c:v>
                </c:pt>
                <c:pt idx="143">
                  <c:v>7724</c:v>
                </c:pt>
                <c:pt idx="144">
                  <c:v>7463</c:v>
                </c:pt>
                <c:pt idx="145">
                  <c:v>7913</c:v>
                </c:pt>
                <c:pt idx="146">
                  <c:v>7505</c:v>
                </c:pt>
                <c:pt idx="147">
                  <c:v>7804</c:v>
                </c:pt>
                <c:pt idx="148">
                  <c:v>7513</c:v>
                </c:pt>
                <c:pt idx="149">
                  <c:v>6854</c:v>
                </c:pt>
                <c:pt idx="150">
                  <c:v>7450</c:v>
                </c:pt>
                <c:pt idx="151">
                  <c:v>7552</c:v>
                </c:pt>
                <c:pt idx="152">
                  <c:v>7481</c:v>
                </c:pt>
                <c:pt idx="153">
                  <c:v>7569</c:v>
                </c:pt>
                <c:pt idx="154">
                  <c:v>7789</c:v>
                </c:pt>
                <c:pt idx="155">
                  <c:v>7514</c:v>
                </c:pt>
                <c:pt idx="156">
                  <c:v>7552</c:v>
                </c:pt>
                <c:pt idx="157">
                  <c:v>7441</c:v>
                </c:pt>
                <c:pt idx="158">
                  <c:v>7406</c:v>
                </c:pt>
                <c:pt idx="159">
                  <c:v>5984</c:v>
                </c:pt>
                <c:pt idx="160">
                  <c:v>6827</c:v>
                </c:pt>
                <c:pt idx="161">
                  <c:v>5894</c:v>
                </c:pt>
                <c:pt idx="162">
                  <c:v>6625</c:v>
                </c:pt>
                <c:pt idx="163">
                  <c:v>4679</c:v>
                </c:pt>
                <c:pt idx="164">
                  <c:v>7482</c:v>
                </c:pt>
                <c:pt idx="165">
                  <c:v>4546</c:v>
                </c:pt>
                <c:pt idx="166">
                  <c:v>7624</c:v>
                </c:pt>
                <c:pt idx="167">
                  <c:v>7849</c:v>
                </c:pt>
                <c:pt idx="168">
                  <c:v>8023</c:v>
                </c:pt>
                <c:pt idx="169">
                  <c:v>7039</c:v>
                </c:pt>
                <c:pt idx="170">
                  <c:v>6974</c:v>
                </c:pt>
                <c:pt idx="171">
                  <c:v>7655</c:v>
                </c:pt>
                <c:pt idx="172">
                  <c:v>7810</c:v>
                </c:pt>
                <c:pt idx="173">
                  <c:v>7878</c:v>
                </c:pt>
                <c:pt idx="174">
                  <c:v>6735</c:v>
                </c:pt>
                <c:pt idx="175">
                  <c:v>7428</c:v>
                </c:pt>
                <c:pt idx="176">
                  <c:v>7388</c:v>
                </c:pt>
                <c:pt idx="177">
                  <c:v>7265</c:v>
                </c:pt>
                <c:pt idx="178">
                  <c:v>7231</c:v>
                </c:pt>
                <c:pt idx="179">
                  <c:v>7234</c:v>
                </c:pt>
                <c:pt idx="180">
                  <c:v>7024</c:v>
                </c:pt>
                <c:pt idx="181">
                  <c:v>7921</c:v>
                </c:pt>
                <c:pt idx="182">
                  <c:v>7693</c:v>
                </c:pt>
                <c:pt idx="183">
                  <c:v>6610</c:v>
                </c:pt>
                <c:pt idx="184">
                  <c:v>7820</c:v>
                </c:pt>
                <c:pt idx="185">
                  <c:v>7290</c:v>
                </c:pt>
                <c:pt idx="186">
                  <c:v>7690</c:v>
                </c:pt>
                <c:pt idx="187">
                  <c:v>7310</c:v>
                </c:pt>
                <c:pt idx="188">
                  <c:v>6891</c:v>
                </c:pt>
                <c:pt idx="189">
                  <c:v>6656</c:v>
                </c:pt>
                <c:pt idx="190">
                  <c:v>6497</c:v>
                </c:pt>
                <c:pt idx="191">
                  <c:v>7186</c:v>
                </c:pt>
                <c:pt idx="192">
                  <c:v>6737</c:v>
                </c:pt>
                <c:pt idx="193">
                  <c:v>6701</c:v>
                </c:pt>
                <c:pt idx="194">
                  <c:v>6894</c:v>
                </c:pt>
                <c:pt idx="195">
                  <c:v>6615</c:v>
                </c:pt>
                <c:pt idx="196">
                  <c:v>6523</c:v>
                </c:pt>
                <c:pt idx="197">
                  <c:v>6716</c:v>
                </c:pt>
                <c:pt idx="198">
                  <c:v>7250</c:v>
                </c:pt>
                <c:pt idx="199">
                  <c:v>7159</c:v>
                </c:pt>
                <c:pt idx="200">
                  <c:v>7233</c:v>
                </c:pt>
                <c:pt idx="201">
                  <c:v>6165</c:v>
                </c:pt>
                <c:pt idx="202">
                  <c:v>7040</c:v>
                </c:pt>
                <c:pt idx="203">
                  <c:v>6520</c:v>
                </c:pt>
                <c:pt idx="204">
                  <c:v>6787</c:v>
                </c:pt>
                <c:pt idx="205">
                  <c:v>6496</c:v>
                </c:pt>
                <c:pt idx="206">
                  <c:v>6718</c:v>
                </c:pt>
                <c:pt idx="207">
                  <c:v>6645</c:v>
                </c:pt>
                <c:pt idx="208">
                  <c:v>6704</c:v>
                </c:pt>
                <c:pt idx="209">
                  <c:v>6370</c:v>
                </c:pt>
                <c:pt idx="210">
                  <c:v>6492</c:v>
                </c:pt>
                <c:pt idx="211">
                  <c:v>6480</c:v>
                </c:pt>
                <c:pt idx="212">
                  <c:v>6499</c:v>
                </c:pt>
                <c:pt idx="213">
                  <c:v>6960</c:v>
                </c:pt>
                <c:pt idx="214">
                  <c:v>6991</c:v>
                </c:pt>
                <c:pt idx="215">
                  <c:v>7385</c:v>
                </c:pt>
                <c:pt idx="216">
                  <c:v>7098</c:v>
                </c:pt>
                <c:pt idx="217">
                  <c:v>7221</c:v>
                </c:pt>
                <c:pt idx="218">
                  <c:v>7518</c:v>
                </c:pt>
                <c:pt idx="219">
                  <c:v>7180</c:v>
                </c:pt>
                <c:pt idx="220">
                  <c:v>7886</c:v>
                </c:pt>
                <c:pt idx="221">
                  <c:v>7612</c:v>
                </c:pt>
                <c:pt idx="222">
                  <c:v>7832</c:v>
                </c:pt>
                <c:pt idx="223">
                  <c:v>7514</c:v>
                </c:pt>
                <c:pt idx="224">
                  <c:v>6728</c:v>
                </c:pt>
                <c:pt idx="225">
                  <c:v>7242</c:v>
                </c:pt>
                <c:pt idx="226">
                  <c:v>7735</c:v>
                </c:pt>
                <c:pt idx="227">
                  <c:v>8058</c:v>
                </c:pt>
                <c:pt idx="228">
                  <c:v>7978</c:v>
                </c:pt>
                <c:pt idx="229">
                  <c:v>6160</c:v>
                </c:pt>
                <c:pt idx="230">
                  <c:v>6554</c:v>
                </c:pt>
                <c:pt idx="231">
                  <c:v>9046</c:v>
                </c:pt>
                <c:pt idx="232">
                  <c:v>6907</c:v>
                </c:pt>
                <c:pt idx="233">
                  <c:v>7159</c:v>
                </c:pt>
                <c:pt idx="234">
                  <c:v>7036</c:v>
                </c:pt>
                <c:pt idx="235">
                  <c:v>7213</c:v>
                </c:pt>
                <c:pt idx="236">
                  <c:v>6090</c:v>
                </c:pt>
                <c:pt idx="237">
                  <c:v>6124</c:v>
                </c:pt>
                <c:pt idx="238">
                  <c:v>7614</c:v>
                </c:pt>
                <c:pt idx="239">
                  <c:v>7521</c:v>
                </c:pt>
                <c:pt idx="240">
                  <c:v>7636</c:v>
                </c:pt>
                <c:pt idx="241">
                  <c:v>7432</c:v>
                </c:pt>
                <c:pt idx="242">
                  <c:v>7538</c:v>
                </c:pt>
                <c:pt idx="243">
                  <c:v>7493</c:v>
                </c:pt>
                <c:pt idx="244">
                  <c:v>7704</c:v>
                </c:pt>
                <c:pt idx="245">
                  <c:v>7698</c:v>
                </c:pt>
                <c:pt idx="246">
                  <c:v>7094</c:v>
                </c:pt>
                <c:pt idx="247">
                  <c:v>7718</c:v>
                </c:pt>
                <c:pt idx="248">
                  <c:v>7836</c:v>
                </c:pt>
                <c:pt idx="249">
                  <c:v>8399</c:v>
                </c:pt>
                <c:pt idx="250">
                  <c:v>7646</c:v>
                </c:pt>
                <c:pt idx="251">
                  <c:v>7132</c:v>
                </c:pt>
                <c:pt idx="252">
                  <c:v>6384</c:v>
                </c:pt>
                <c:pt idx="253">
                  <c:v>6021</c:v>
                </c:pt>
                <c:pt idx="254">
                  <c:v>6673</c:v>
                </c:pt>
                <c:pt idx="255">
                  <c:v>7483</c:v>
                </c:pt>
                <c:pt idx="256">
                  <c:v>7994</c:v>
                </c:pt>
                <c:pt idx="257">
                  <c:v>7665</c:v>
                </c:pt>
                <c:pt idx="258">
                  <c:v>7412</c:v>
                </c:pt>
                <c:pt idx="259">
                  <c:v>7387</c:v>
                </c:pt>
                <c:pt idx="260">
                  <c:v>7820</c:v>
                </c:pt>
                <c:pt idx="261">
                  <c:v>7683</c:v>
                </c:pt>
                <c:pt idx="262">
                  <c:v>7987</c:v>
                </c:pt>
                <c:pt idx="263">
                  <c:v>7681</c:v>
                </c:pt>
                <c:pt idx="264">
                  <c:v>7792</c:v>
                </c:pt>
                <c:pt idx="265">
                  <c:v>7461</c:v>
                </c:pt>
                <c:pt idx="266">
                  <c:v>7561</c:v>
                </c:pt>
                <c:pt idx="267">
                  <c:v>7785</c:v>
                </c:pt>
                <c:pt idx="268">
                  <c:v>7431</c:v>
                </c:pt>
                <c:pt idx="269">
                  <c:v>7422</c:v>
                </c:pt>
                <c:pt idx="270">
                  <c:v>7531</c:v>
                </c:pt>
                <c:pt idx="271">
                  <c:v>7619</c:v>
                </c:pt>
                <c:pt idx="272">
                  <c:v>7447</c:v>
                </c:pt>
                <c:pt idx="273">
                  <c:v>2658</c:v>
                </c:pt>
                <c:pt idx="274">
                  <c:v>7208</c:v>
                </c:pt>
                <c:pt idx="275">
                  <c:v>7265</c:v>
                </c:pt>
                <c:pt idx="276">
                  <c:v>7094</c:v>
                </c:pt>
                <c:pt idx="277">
                  <c:v>7051</c:v>
                </c:pt>
                <c:pt idx="278">
                  <c:v>6976</c:v>
                </c:pt>
                <c:pt idx="279">
                  <c:v>6924</c:v>
                </c:pt>
                <c:pt idx="280">
                  <c:v>7740</c:v>
                </c:pt>
                <c:pt idx="281">
                  <c:v>7002</c:v>
                </c:pt>
                <c:pt idx="282">
                  <c:v>6783</c:v>
                </c:pt>
                <c:pt idx="283">
                  <c:v>7208</c:v>
                </c:pt>
                <c:pt idx="284">
                  <c:v>7425</c:v>
                </c:pt>
                <c:pt idx="285">
                  <c:v>7575</c:v>
                </c:pt>
                <c:pt idx="286">
                  <c:v>7876</c:v>
                </c:pt>
                <c:pt idx="287">
                  <c:v>6552</c:v>
                </c:pt>
                <c:pt idx="288">
                  <c:v>6783</c:v>
                </c:pt>
                <c:pt idx="289">
                  <c:v>6935</c:v>
                </c:pt>
                <c:pt idx="290">
                  <c:v>6894</c:v>
                </c:pt>
                <c:pt idx="291">
                  <c:v>6800</c:v>
                </c:pt>
                <c:pt idx="292">
                  <c:v>6857</c:v>
                </c:pt>
                <c:pt idx="293">
                  <c:v>4633</c:v>
                </c:pt>
                <c:pt idx="294">
                  <c:v>7169</c:v>
                </c:pt>
                <c:pt idx="295">
                  <c:v>7272</c:v>
                </c:pt>
                <c:pt idx="296">
                  <c:v>7380</c:v>
                </c:pt>
                <c:pt idx="297">
                  <c:v>6613</c:v>
                </c:pt>
                <c:pt idx="298">
                  <c:v>7496</c:v>
                </c:pt>
                <c:pt idx="299">
                  <c:v>7282</c:v>
                </c:pt>
                <c:pt idx="300">
                  <c:v>7313</c:v>
                </c:pt>
                <c:pt idx="301">
                  <c:v>7311</c:v>
                </c:pt>
                <c:pt idx="302">
                  <c:v>7310</c:v>
                </c:pt>
                <c:pt idx="303">
                  <c:v>7279</c:v>
                </c:pt>
                <c:pt idx="304">
                  <c:v>7648</c:v>
                </c:pt>
                <c:pt idx="305">
                  <c:v>8683</c:v>
                </c:pt>
                <c:pt idx="306">
                  <c:v>8709</c:v>
                </c:pt>
                <c:pt idx="307">
                  <c:v>7657</c:v>
                </c:pt>
                <c:pt idx="308">
                  <c:v>7470</c:v>
                </c:pt>
                <c:pt idx="309">
                  <c:v>7499</c:v>
                </c:pt>
                <c:pt idx="310">
                  <c:v>7241</c:v>
                </c:pt>
                <c:pt idx="311">
                  <c:v>8816</c:v>
                </c:pt>
                <c:pt idx="312">
                  <c:v>7548</c:v>
                </c:pt>
                <c:pt idx="313">
                  <c:v>6491</c:v>
                </c:pt>
                <c:pt idx="314">
                  <c:v>7781</c:v>
                </c:pt>
                <c:pt idx="315">
                  <c:v>7618</c:v>
                </c:pt>
                <c:pt idx="316">
                  <c:v>7734</c:v>
                </c:pt>
                <c:pt idx="317">
                  <c:v>7980</c:v>
                </c:pt>
                <c:pt idx="318">
                  <c:v>7710</c:v>
                </c:pt>
                <c:pt idx="319">
                  <c:v>8673</c:v>
                </c:pt>
                <c:pt idx="320">
                  <c:v>8805</c:v>
                </c:pt>
                <c:pt idx="321">
                  <c:v>8645</c:v>
                </c:pt>
                <c:pt idx="322">
                  <c:v>7886</c:v>
                </c:pt>
                <c:pt idx="323">
                  <c:v>8551</c:v>
                </c:pt>
                <c:pt idx="324">
                  <c:v>8947</c:v>
                </c:pt>
                <c:pt idx="325">
                  <c:v>8051</c:v>
                </c:pt>
                <c:pt idx="326">
                  <c:v>8456</c:v>
                </c:pt>
                <c:pt idx="327">
                  <c:v>8817</c:v>
                </c:pt>
                <c:pt idx="328">
                  <c:v>8730</c:v>
                </c:pt>
                <c:pt idx="329">
                  <c:v>8743</c:v>
                </c:pt>
                <c:pt idx="330">
                  <c:v>8684</c:v>
                </c:pt>
                <c:pt idx="331">
                  <c:v>8840</c:v>
                </c:pt>
                <c:pt idx="332">
                  <c:v>8497</c:v>
                </c:pt>
                <c:pt idx="333">
                  <c:v>8440</c:v>
                </c:pt>
                <c:pt idx="334">
                  <c:v>9050</c:v>
                </c:pt>
                <c:pt idx="335">
                  <c:v>8946</c:v>
                </c:pt>
                <c:pt idx="336">
                  <c:v>8786</c:v>
                </c:pt>
                <c:pt idx="337">
                  <c:v>7711</c:v>
                </c:pt>
                <c:pt idx="338">
                  <c:v>7540</c:v>
                </c:pt>
                <c:pt idx="339">
                  <c:v>7263</c:v>
                </c:pt>
                <c:pt idx="340">
                  <c:v>7583</c:v>
                </c:pt>
                <c:pt idx="341">
                  <c:v>8876</c:v>
                </c:pt>
                <c:pt idx="342">
                  <c:v>6541</c:v>
                </c:pt>
                <c:pt idx="343">
                  <c:v>7527</c:v>
                </c:pt>
                <c:pt idx="344">
                  <c:v>8417</c:v>
                </c:pt>
                <c:pt idx="345">
                  <c:v>8697</c:v>
                </c:pt>
                <c:pt idx="346">
                  <c:v>8409</c:v>
                </c:pt>
                <c:pt idx="347">
                  <c:v>9148</c:v>
                </c:pt>
                <c:pt idx="348">
                  <c:v>8664</c:v>
                </c:pt>
                <c:pt idx="349">
                  <c:v>8996</c:v>
                </c:pt>
                <c:pt idx="350">
                  <c:v>7974</c:v>
                </c:pt>
                <c:pt idx="351">
                  <c:v>7760</c:v>
                </c:pt>
                <c:pt idx="352">
                  <c:v>8438</c:v>
                </c:pt>
                <c:pt idx="353">
                  <c:v>7215</c:v>
                </c:pt>
                <c:pt idx="354">
                  <c:v>7094</c:v>
                </c:pt>
                <c:pt idx="355">
                  <c:v>2065</c:v>
                </c:pt>
                <c:pt idx="356">
                  <c:v>4752</c:v>
                </c:pt>
                <c:pt idx="357">
                  <c:v>5855</c:v>
                </c:pt>
                <c:pt idx="358">
                  <c:v>5281</c:v>
                </c:pt>
                <c:pt idx="359">
                  <c:v>7670</c:v>
                </c:pt>
                <c:pt idx="360">
                  <c:v>6746</c:v>
                </c:pt>
                <c:pt idx="361">
                  <c:v>6019</c:v>
                </c:pt>
                <c:pt idx="362">
                  <c:v>6338</c:v>
                </c:pt>
                <c:pt idx="363">
                  <c:v>5910</c:v>
                </c:pt>
                <c:pt idx="364">
                  <c:v>5430</c:v>
                </c:pt>
                <c:pt idx="365">
                  <c:v>6009</c:v>
                </c:pt>
                <c:pt idx="366">
                  <c:v>5979</c:v>
                </c:pt>
                <c:pt idx="367">
                  <c:v>6069</c:v>
                </c:pt>
                <c:pt idx="368">
                  <c:v>8297</c:v>
                </c:pt>
                <c:pt idx="369">
                  <c:v>8184</c:v>
                </c:pt>
                <c:pt idx="370">
                  <c:v>7695</c:v>
                </c:pt>
                <c:pt idx="371">
                  <c:v>7541</c:v>
                </c:pt>
                <c:pt idx="372">
                  <c:v>7354</c:v>
                </c:pt>
                <c:pt idx="373">
                  <c:v>8205</c:v>
                </c:pt>
                <c:pt idx="374">
                  <c:v>7717</c:v>
                </c:pt>
                <c:pt idx="375">
                  <c:v>7806</c:v>
                </c:pt>
                <c:pt idx="376">
                  <c:v>6383</c:v>
                </c:pt>
                <c:pt idx="377">
                  <c:v>7779</c:v>
                </c:pt>
                <c:pt idx="378">
                  <c:v>7539</c:v>
                </c:pt>
                <c:pt idx="379">
                  <c:v>7665</c:v>
                </c:pt>
                <c:pt idx="380">
                  <c:v>7859</c:v>
                </c:pt>
                <c:pt idx="381">
                  <c:v>7555</c:v>
                </c:pt>
                <c:pt idx="382">
                  <c:v>7005</c:v>
                </c:pt>
                <c:pt idx="383">
                  <c:v>7132</c:v>
                </c:pt>
                <c:pt idx="384">
                  <c:v>7769</c:v>
                </c:pt>
                <c:pt idx="385">
                  <c:v>6866</c:v>
                </c:pt>
                <c:pt idx="386">
                  <c:v>8670</c:v>
                </c:pt>
                <c:pt idx="387">
                  <c:v>6820</c:v>
                </c:pt>
                <c:pt idx="388">
                  <c:v>6095</c:v>
                </c:pt>
                <c:pt idx="389">
                  <c:v>7128</c:v>
                </c:pt>
                <c:pt idx="390">
                  <c:v>7944</c:v>
                </c:pt>
                <c:pt idx="391">
                  <c:v>5701</c:v>
                </c:pt>
                <c:pt idx="392">
                  <c:v>6019</c:v>
                </c:pt>
                <c:pt idx="393">
                  <c:v>7453</c:v>
                </c:pt>
                <c:pt idx="396">
                  <c:v>7204</c:v>
                </c:pt>
                <c:pt idx="397">
                  <c:v>7424</c:v>
                </c:pt>
                <c:pt idx="398">
                  <c:v>4901</c:v>
                </c:pt>
                <c:pt idx="399">
                  <c:v>7265</c:v>
                </c:pt>
                <c:pt idx="400">
                  <c:v>7303</c:v>
                </c:pt>
                <c:pt idx="401">
                  <c:v>7109</c:v>
                </c:pt>
                <c:pt idx="402">
                  <c:v>5620</c:v>
                </c:pt>
                <c:pt idx="403">
                  <c:v>5254</c:v>
                </c:pt>
                <c:pt idx="404">
                  <c:v>7328</c:v>
                </c:pt>
                <c:pt idx="405">
                  <c:v>7328</c:v>
                </c:pt>
                <c:pt idx="406">
                  <c:v>7019</c:v>
                </c:pt>
                <c:pt idx="407">
                  <c:v>7357</c:v>
                </c:pt>
                <c:pt idx="408">
                  <c:v>7328</c:v>
                </c:pt>
                <c:pt idx="409">
                  <c:v>8243</c:v>
                </c:pt>
                <c:pt idx="410">
                  <c:v>7712</c:v>
                </c:pt>
                <c:pt idx="411">
                  <c:v>8106</c:v>
                </c:pt>
                <c:pt idx="412">
                  <c:v>7787</c:v>
                </c:pt>
                <c:pt idx="413">
                  <c:v>7660</c:v>
                </c:pt>
                <c:pt idx="414">
                  <c:v>7169</c:v>
                </c:pt>
                <c:pt idx="415">
                  <c:v>7236</c:v>
                </c:pt>
                <c:pt idx="416">
                  <c:v>8285</c:v>
                </c:pt>
                <c:pt idx="417">
                  <c:v>7747</c:v>
                </c:pt>
                <c:pt idx="418">
                  <c:v>7923</c:v>
                </c:pt>
                <c:pt idx="419">
                  <c:v>7439</c:v>
                </c:pt>
                <c:pt idx="420">
                  <c:v>7789</c:v>
                </c:pt>
                <c:pt idx="421">
                  <c:v>7311</c:v>
                </c:pt>
                <c:pt idx="422">
                  <c:v>8879</c:v>
                </c:pt>
                <c:pt idx="423">
                  <c:v>7403</c:v>
                </c:pt>
                <c:pt idx="424">
                  <c:v>8002</c:v>
                </c:pt>
                <c:pt idx="425">
                  <c:v>6729</c:v>
                </c:pt>
                <c:pt idx="426">
                  <c:v>6763</c:v>
                </c:pt>
                <c:pt idx="427">
                  <c:v>6850</c:v>
                </c:pt>
                <c:pt idx="428">
                  <c:v>7809</c:v>
                </c:pt>
                <c:pt idx="429">
                  <c:v>7766</c:v>
                </c:pt>
                <c:pt idx="430">
                  <c:v>7998</c:v>
                </c:pt>
                <c:pt idx="431">
                  <c:v>8107</c:v>
                </c:pt>
                <c:pt idx="432">
                  <c:v>8239</c:v>
                </c:pt>
                <c:pt idx="433">
                  <c:v>8006</c:v>
                </c:pt>
                <c:pt idx="434">
                  <c:v>7345</c:v>
                </c:pt>
                <c:pt idx="435">
                  <c:v>7127</c:v>
                </c:pt>
                <c:pt idx="436">
                  <c:v>7039</c:v>
                </c:pt>
                <c:pt idx="437">
                  <c:v>6783</c:v>
                </c:pt>
                <c:pt idx="438">
                  <c:v>6970</c:v>
                </c:pt>
                <c:pt idx="439">
                  <c:v>6771</c:v>
                </c:pt>
                <c:pt idx="440">
                  <c:v>6834</c:v>
                </c:pt>
                <c:pt idx="441">
                  <c:v>6970</c:v>
                </c:pt>
                <c:pt idx="442">
                  <c:v>7118</c:v>
                </c:pt>
                <c:pt idx="443">
                  <c:v>7435</c:v>
                </c:pt>
                <c:pt idx="444">
                  <c:v>7312</c:v>
                </c:pt>
                <c:pt idx="445">
                  <c:v>7390</c:v>
                </c:pt>
                <c:pt idx="446">
                  <c:v>7487</c:v>
                </c:pt>
                <c:pt idx="447">
                  <c:v>7526</c:v>
                </c:pt>
                <c:pt idx="448">
                  <c:v>7413</c:v>
                </c:pt>
                <c:pt idx="449">
                  <c:v>7150</c:v>
                </c:pt>
                <c:pt idx="450">
                  <c:v>7520</c:v>
                </c:pt>
                <c:pt idx="451">
                  <c:v>5738</c:v>
                </c:pt>
                <c:pt idx="452">
                  <c:v>7300</c:v>
                </c:pt>
                <c:pt idx="453">
                  <c:v>7402</c:v>
                </c:pt>
                <c:pt idx="454">
                  <c:v>7212</c:v>
                </c:pt>
                <c:pt idx="455">
                  <c:v>7432</c:v>
                </c:pt>
                <c:pt idx="456">
                  <c:v>7657</c:v>
                </c:pt>
                <c:pt idx="457">
                  <c:v>7563</c:v>
                </c:pt>
                <c:pt idx="458">
                  <c:v>7531</c:v>
                </c:pt>
                <c:pt idx="459">
                  <c:v>7421</c:v>
                </c:pt>
                <c:pt idx="460">
                  <c:v>7490</c:v>
                </c:pt>
                <c:pt idx="461">
                  <c:v>7438</c:v>
                </c:pt>
                <c:pt idx="462">
                  <c:v>7510</c:v>
                </c:pt>
                <c:pt idx="463">
                  <c:v>7356</c:v>
                </c:pt>
                <c:pt idx="464">
                  <c:v>7252</c:v>
                </c:pt>
                <c:pt idx="465">
                  <c:v>7359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E5-4296-9DFD-76FF26C6AA24}"/>
            </c:ext>
          </c:extLst>
        </c:ser>
        <c:ser>
          <c:idx val="4"/>
          <c:order val="4"/>
          <c:tx>
            <c:strRef>
              <c:f>Conductividad!$K$7</c:f>
              <c:strCache>
                <c:ptCount val="1"/>
                <c:pt idx="0">
                  <c:v>Azud CHS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Conductividad!$K$9:$K$481</c:f>
              <c:numCache>
                <c:formatCode>0</c:formatCode>
                <c:ptCount val="470"/>
                <c:pt idx="0">
                  <c:v>0</c:v>
                </c:pt>
                <c:pt idx="1">
                  <c:v>0</c:v>
                </c:pt>
                <c:pt idx="2">
                  <c:v>7580</c:v>
                </c:pt>
                <c:pt idx="3">
                  <c:v>7550</c:v>
                </c:pt>
                <c:pt idx="4">
                  <c:v>7980</c:v>
                </c:pt>
                <c:pt idx="5">
                  <c:v>8080</c:v>
                </c:pt>
                <c:pt idx="6">
                  <c:v>7830</c:v>
                </c:pt>
                <c:pt idx="7">
                  <c:v>5050</c:v>
                </c:pt>
                <c:pt idx="8">
                  <c:v>7400</c:v>
                </c:pt>
                <c:pt idx="10">
                  <c:v>5150</c:v>
                </c:pt>
                <c:pt idx="11">
                  <c:v>8390</c:v>
                </c:pt>
                <c:pt idx="12">
                  <c:v>6950</c:v>
                </c:pt>
                <c:pt idx="13">
                  <c:v>7910</c:v>
                </c:pt>
                <c:pt idx="14">
                  <c:v>6180</c:v>
                </c:pt>
                <c:pt idx="15">
                  <c:v>7040</c:v>
                </c:pt>
                <c:pt idx="16">
                  <c:v>7760</c:v>
                </c:pt>
                <c:pt idx="17">
                  <c:v>7840</c:v>
                </c:pt>
                <c:pt idx="18">
                  <c:v>7870</c:v>
                </c:pt>
                <c:pt idx="19">
                  <c:v>7920</c:v>
                </c:pt>
                <c:pt idx="20">
                  <c:v>7410</c:v>
                </c:pt>
                <c:pt idx="21">
                  <c:v>2410</c:v>
                </c:pt>
                <c:pt idx="22">
                  <c:v>7310</c:v>
                </c:pt>
                <c:pt idx="23">
                  <c:v>7630</c:v>
                </c:pt>
                <c:pt idx="24">
                  <c:v>7390</c:v>
                </c:pt>
                <c:pt idx="25">
                  <c:v>7590</c:v>
                </c:pt>
                <c:pt idx="26">
                  <c:v>8350</c:v>
                </c:pt>
                <c:pt idx="27">
                  <c:v>8080</c:v>
                </c:pt>
                <c:pt idx="28">
                  <c:v>7820</c:v>
                </c:pt>
                <c:pt idx="29">
                  <c:v>7740</c:v>
                </c:pt>
                <c:pt idx="30">
                  <c:v>5380</c:v>
                </c:pt>
                <c:pt idx="31">
                  <c:v>7349</c:v>
                </c:pt>
                <c:pt idx="32">
                  <c:v>7730</c:v>
                </c:pt>
                <c:pt idx="33">
                  <c:v>7550</c:v>
                </c:pt>
                <c:pt idx="34">
                  <c:v>7190</c:v>
                </c:pt>
                <c:pt idx="35">
                  <c:v>7520</c:v>
                </c:pt>
                <c:pt idx="36">
                  <c:v>8065</c:v>
                </c:pt>
                <c:pt idx="37">
                  <c:v>7771</c:v>
                </c:pt>
                <c:pt idx="38">
                  <c:v>7530</c:v>
                </c:pt>
                <c:pt idx="39">
                  <c:v>7460</c:v>
                </c:pt>
                <c:pt idx="40">
                  <c:v>7660</c:v>
                </c:pt>
                <c:pt idx="41">
                  <c:v>3920</c:v>
                </c:pt>
                <c:pt idx="42">
                  <c:v>7190</c:v>
                </c:pt>
                <c:pt idx="43">
                  <c:v>7897</c:v>
                </c:pt>
                <c:pt idx="44">
                  <c:v>8245</c:v>
                </c:pt>
                <c:pt idx="45">
                  <c:v>8635</c:v>
                </c:pt>
                <c:pt idx="46">
                  <c:v>8560</c:v>
                </c:pt>
                <c:pt idx="47">
                  <c:v>7422</c:v>
                </c:pt>
                <c:pt idx="48">
                  <c:v>8462</c:v>
                </c:pt>
                <c:pt idx="49">
                  <c:v>7436</c:v>
                </c:pt>
                <c:pt idx="50">
                  <c:v>7891</c:v>
                </c:pt>
                <c:pt idx="51">
                  <c:v>8319</c:v>
                </c:pt>
                <c:pt idx="52">
                  <c:v>8325</c:v>
                </c:pt>
                <c:pt idx="53">
                  <c:v>7592</c:v>
                </c:pt>
                <c:pt idx="54">
                  <c:v>8695</c:v>
                </c:pt>
                <c:pt idx="55">
                  <c:v>8390</c:v>
                </c:pt>
                <c:pt idx="56">
                  <c:v>8220</c:v>
                </c:pt>
                <c:pt idx="57">
                  <c:v>8628</c:v>
                </c:pt>
                <c:pt idx="58">
                  <c:v>8540</c:v>
                </c:pt>
                <c:pt idx="59">
                  <c:v>8840</c:v>
                </c:pt>
                <c:pt idx="60">
                  <c:v>7903</c:v>
                </c:pt>
                <c:pt idx="61">
                  <c:v>9010</c:v>
                </c:pt>
                <c:pt idx="62">
                  <c:v>9251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E5-4296-9DFD-76FF26C6AA24}"/>
            </c:ext>
          </c:extLst>
        </c:ser>
        <c:ser>
          <c:idx val="5"/>
          <c:order val="5"/>
          <c:tx>
            <c:strRef>
              <c:f>Conductividad!$L$7</c:f>
              <c:strCache>
                <c:ptCount val="1"/>
                <c:pt idx="0">
                  <c:v>Tramo Medio Rambla Albujón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Conductividad!$L$9:$L$481</c:f>
              <c:numCache>
                <c:formatCode>0</c:formatCode>
                <c:ptCount val="470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>
                  <c:v>7930</c:v>
                </c:pt>
                <c:pt idx="4">
                  <c:v>8170</c:v>
                </c:pt>
                <c:pt idx="5">
                  <c:v>7900</c:v>
                </c:pt>
                <c:pt idx="6">
                  <c:v>7940</c:v>
                </c:pt>
                <c:pt idx="7">
                  <c:v>2550</c:v>
                </c:pt>
                <c:pt idx="8">
                  <c:v>6510</c:v>
                </c:pt>
                <c:pt idx="10">
                  <c:v>4595</c:v>
                </c:pt>
                <c:pt idx="11">
                  <c:v>8290</c:v>
                </c:pt>
                <c:pt idx="12">
                  <c:v>4000</c:v>
                </c:pt>
                <c:pt idx="13">
                  <c:v>7500</c:v>
                </c:pt>
                <c:pt idx="14">
                  <c:v>3870</c:v>
                </c:pt>
                <c:pt idx="15">
                  <c:v>8000</c:v>
                </c:pt>
                <c:pt idx="16">
                  <c:v>7900</c:v>
                </c:pt>
                <c:pt idx="17">
                  <c:v>7840</c:v>
                </c:pt>
                <c:pt idx="18">
                  <c:v>7770</c:v>
                </c:pt>
                <c:pt idx="19">
                  <c:v>8010</c:v>
                </c:pt>
                <c:pt idx="20">
                  <c:v>5720</c:v>
                </c:pt>
                <c:pt idx="21">
                  <c:v>7600</c:v>
                </c:pt>
                <c:pt idx="22">
                  <c:v>7890</c:v>
                </c:pt>
                <c:pt idx="23">
                  <c:v>7410</c:v>
                </c:pt>
                <c:pt idx="24">
                  <c:v>7840</c:v>
                </c:pt>
                <c:pt idx="25">
                  <c:v>8300</c:v>
                </c:pt>
                <c:pt idx="26">
                  <c:v>8800</c:v>
                </c:pt>
                <c:pt idx="27">
                  <c:v>8680</c:v>
                </c:pt>
                <c:pt idx="28">
                  <c:v>8110</c:v>
                </c:pt>
                <c:pt idx="29">
                  <c:v>7970</c:v>
                </c:pt>
                <c:pt idx="30">
                  <c:v>4220</c:v>
                </c:pt>
                <c:pt idx="31">
                  <c:v>7191</c:v>
                </c:pt>
                <c:pt idx="32">
                  <c:v>7940</c:v>
                </c:pt>
                <c:pt idx="33">
                  <c:v>5680</c:v>
                </c:pt>
                <c:pt idx="34">
                  <c:v>7040</c:v>
                </c:pt>
                <c:pt idx="35">
                  <c:v>6160</c:v>
                </c:pt>
                <c:pt idx="36">
                  <c:v>7798</c:v>
                </c:pt>
                <c:pt idx="37">
                  <c:v>6653</c:v>
                </c:pt>
                <c:pt idx="38">
                  <c:v>8070</c:v>
                </c:pt>
                <c:pt idx="39">
                  <c:v>6540</c:v>
                </c:pt>
                <c:pt idx="40">
                  <c:v>6890</c:v>
                </c:pt>
                <c:pt idx="41">
                  <c:v>2070</c:v>
                </c:pt>
                <c:pt idx="42">
                  <c:v>6386</c:v>
                </c:pt>
                <c:pt idx="43">
                  <c:v>6529</c:v>
                </c:pt>
                <c:pt idx="44">
                  <c:v>9115</c:v>
                </c:pt>
                <c:pt idx="45">
                  <c:v>9166</c:v>
                </c:pt>
                <c:pt idx="46">
                  <c:v>9800</c:v>
                </c:pt>
                <c:pt idx="47">
                  <c:v>6912</c:v>
                </c:pt>
                <c:pt idx="48">
                  <c:v>9660</c:v>
                </c:pt>
                <c:pt idx="49">
                  <c:v>6554</c:v>
                </c:pt>
                <c:pt idx="50">
                  <c:v>7646</c:v>
                </c:pt>
                <c:pt idx="51">
                  <c:v>8347</c:v>
                </c:pt>
                <c:pt idx="52">
                  <c:v>7469</c:v>
                </c:pt>
                <c:pt idx="53">
                  <c:v>7070</c:v>
                </c:pt>
                <c:pt idx="54">
                  <c:v>7954</c:v>
                </c:pt>
                <c:pt idx="55">
                  <c:v>9420</c:v>
                </c:pt>
                <c:pt idx="56">
                  <c:v>9134</c:v>
                </c:pt>
                <c:pt idx="57">
                  <c:v>9642</c:v>
                </c:pt>
                <c:pt idx="58">
                  <c:v>9968</c:v>
                </c:pt>
                <c:pt idx="59">
                  <c:v>10110</c:v>
                </c:pt>
                <c:pt idx="60">
                  <c:v>8988</c:v>
                </c:pt>
                <c:pt idx="61">
                  <c:v>9250</c:v>
                </c:pt>
                <c:pt idx="62">
                  <c:v>10300</c:v>
                </c:pt>
                <c:pt idx="63">
                  <c:v>9382</c:v>
                </c:pt>
                <c:pt idx="64">
                  <c:v>9336</c:v>
                </c:pt>
                <c:pt idx="65">
                  <c:v>9502</c:v>
                </c:pt>
                <c:pt idx="66">
                  <c:v>9642</c:v>
                </c:pt>
                <c:pt idx="67">
                  <c:v>9770</c:v>
                </c:pt>
                <c:pt idx="68">
                  <c:v>9950</c:v>
                </c:pt>
                <c:pt idx="69">
                  <c:v>9338</c:v>
                </c:pt>
                <c:pt idx="70">
                  <c:v>8309</c:v>
                </c:pt>
                <c:pt idx="71">
                  <c:v>10380</c:v>
                </c:pt>
                <c:pt idx="72">
                  <c:v>6070</c:v>
                </c:pt>
                <c:pt idx="73">
                  <c:v>8700</c:v>
                </c:pt>
                <c:pt idx="74">
                  <c:v>9400</c:v>
                </c:pt>
                <c:pt idx="75">
                  <c:v>9387</c:v>
                </c:pt>
                <c:pt idx="76">
                  <c:v>9447</c:v>
                </c:pt>
                <c:pt idx="77">
                  <c:v>9718</c:v>
                </c:pt>
                <c:pt idx="78">
                  <c:v>9501</c:v>
                </c:pt>
                <c:pt idx="79">
                  <c:v>9462</c:v>
                </c:pt>
                <c:pt idx="80">
                  <c:v>863</c:v>
                </c:pt>
                <c:pt idx="81">
                  <c:v>9007</c:v>
                </c:pt>
                <c:pt idx="82">
                  <c:v>8710</c:v>
                </c:pt>
                <c:pt idx="83">
                  <c:v>9255</c:v>
                </c:pt>
                <c:pt idx="84">
                  <c:v>9406</c:v>
                </c:pt>
                <c:pt idx="85">
                  <c:v>8687</c:v>
                </c:pt>
                <c:pt idx="86">
                  <c:v>8914</c:v>
                </c:pt>
                <c:pt idx="87">
                  <c:v>4535</c:v>
                </c:pt>
                <c:pt idx="88">
                  <c:v>8892</c:v>
                </c:pt>
                <c:pt idx="89">
                  <c:v>9464</c:v>
                </c:pt>
                <c:pt idx="90">
                  <c:v>9647</c:v>
                </c:pt>
                <c:pt idx="91">
                  <c:v>3916</c:v>
                </c:pt>
                <c:pt idx="92">
                  <c:v>9035</c:v>
                </c:pt>
                <c:pt idx="93">
                  <c:v>8757</c:v>
                </c:pt>
                <c:pt idx="94">
                  <c:v>7080</c:v>
                </c:pt>
                <c:pt idx="95">
                  <c:v>10090</c:v>
                </c:pt>
                <c:pt idx="96">
                  <c:v>9157</c:v>
                </c:pt>
                <c:pt idx="97">
                  <c:v>6552</c:v>
                </c:pt>
                <c:pt idx="98">
                  <c:v>5803</c:v>
                </c:pt>
                <c:pt idx="99">
                  <c:v>7281</c:v>
                </c:pt>
                <c:pt idx="100">
                  <c:v>6094</c:v>
                </c:pt>
                <c:pt idx="101">
                  <c:v>7954</c:v>
                </c:pt>
                <c:pt idx="102">
                  <c:v>8217</c:v>
                </c:pt>
                <c:pt idx="103">
                  <c:v>8249</c:v>
                </c:pt>
                <c:pt idx="104">
                  <c:v>7685</c:v>
                </c:pt>
                <c:pt idx="111">
                  <c:v>8762</c:v>
                </c:pt>
                <c:pt idx="118">
                  <c:v>6350</c:v>
                </c:pt>
                <c:pt idx="125">
                  <c:v>9108</c:v>
                </c:pt>
                <c:pt idx="132">
                  <c:v>9332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E5-4296-9DFD-76FF26C6AA24}"/>
            </c:ext>
          </c:extLst>
        </c:ser>
        <c:ser>
          <c:idx val="6"/>
          <c:order val="6"/>
          <c:tx>
            <c:strRef>
              <c:f>Conductividad!$M$7</c:f>
              <c:strCache>
                <c:ptCount val="1"/>
                <c:pt idx="0">
                  <c:v>Surgencia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Conductividad!$M$9:$M$481</c:f>
              <c:numCache>
                <c:formatCode>0</c:formatCode>
                <c:ptCount val="470"/>
                <c:pt idx="8">
                  <c:v>7660</c:v>
                </c:pt>
                <c:pt idx="10">
                  <c:v>7520</c:v>
                </c:pt>
                <c:pt idx="11">
                  <c:v>8370</c:v>
                </c:pt>
                <c:pt idx="12">
                  <c:v>8430</c:v>
                </c:pt>
                <c:pt idx="13">
                  <c:v>8090</c:v>
                </c:pt>
                <c:pt idx="14">
                  <c:v>7850</c:v>
                </c:pt>
                <c:pt idx="15">
                  <c:v>8040</c:v>
                </c:pt>
                <c:pt idx="16">
                  <c:v>8210</c:v>
                </c:pt>
                <c:pt idx="17">
                  <c:v>8200</c:v>
                </c:pt>
                <c:pt idx="18">
                  <c:v>8110</c:v>
                </c:pt>
                <c:pt idx="19">
                  <c:v>8070</c:v>
                </c:pt>
                <c:pt idx="20">
                  <c:v>7930</c:v>
                </c:pt>
                <c:pt idx="21">
                  <c:v>7820</c:v>
                </c:pt>
                <c:pt idx="22">
                  <c:v>8310</c:v>
                </c:pt>
                <c:pt idx="23">
                  <c:v>8170</c:v>
                </c:pt>
                <c:pt idx="24">
                  <c:v>8030</c:v>
                </c:pt>
                <c:pt idx="25">
                  <c:v>8670</c:v>
                </c:pt>
                <c:pt idx="26">
                  <c:v>8750</c:v>
                </c:pt>
                <c:pt idx="27">
                  <c:v>8360</c:v>
                </c:pt>
                <c:pt idx="28">
                  <c:v>8210</c:v>
                </c:pt>
                <c:pt idx="29">
                  <c:v>8590</c:v>
                </c:pt>
                <c:pt idx="30">
                  <c:v>7299</c:v>
                </c:pt>
                <c:pt idx="31">
                  <c:v>8611</c:v>
                </c:pt>
                <c:pt idx="32">
                  <c:v>8600</c:v>
                </c:pt>
                <c:pt idx="33">
                  <c:v>8880</c:v>
                </c:pt>
                <c:pt idx="34">
                  <c:v>8480</c:v>
                </c:pt>
                <c:pt idx="35">
                  <c:v>8650</c:v>
                </c:pt>
                <c:pt idx="36">
                  <c:v>8265</c:v>
                </c:pt>
                <c:pt idx="37">
                  <c:v>9391</c:v>
                </c:pt>
                <c:pt idx="38">
                  <c:v>8410</c:v>
                </c:pt>
                <c:pt idx="39">
                  <c:v>8540</c:v>
                </c:pt>
                <c:pt idx="40">
                  <c:v>8860</c:v>
                </c:pt>
                <c:pt idx="41">
                  <c:v>8260</c:v>
                </c:pt>
                <c:pt idx="42">
                  <c:v>8540</c:v>
                </c:pt>
                <c:pt idx="43">
                  <c:v>8471</c:v>
                </c:pt>
                <c:pt idx="44">
                  <c:v>8070</c:v>
                </c:pt>
                <c:pt idx="45">
                  <c:v>8355</c:v>
                </c:pt>
                <c:pt idx="46">
                  <c:v>8180</c:v>
                </c:pt>
                <c:pt idx="47">
                  <c:v>8339</c:v>
                </c:pt>
                <c:pt idx="48">
                  <c:v>8450</c:v>
                </c:pt>
                <c:pt idx="49">
                  <c:v>8186</c:v>
                </c:pt>
                <c:pt idx="50">
                  <c:v>8134</c:v>
                </c:pt>
                <c:pt idx="51">
                  <c:v>8443</c:v>
                </c:pt>
                <c:pt idx="52">
                  <c:v>8382</c:v>
                </c:pt>
                <c:pt idx="53">
                  <c:v>8284</c:v>
                </c:pt>
                <c:pt idx="54">
                  <c:v>8892</c:v>
                </c:pt>
                <c:pt idx="55">
                  <c:v>9710</c:v>
                </c:pt>
                <c:pt idx="56">
                  <c:v>8458</c:v>
                </c:pt>
                <c:pt idx="57">
                  <c:v>8425</c:v>
                </c:pt>
                <c:pt idx="58">
                  <c:v>10980</c:v>
                </c:pt>
                <c:pt idx="59">
                  <c:v>8430</c:v>
                </c:pt>
                <c:pt idx="60">
                  <c:v>7732</c:v>
                </c:pt>
                <c:pt idx="62">
                  <c:v>8970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E5-4296-9DFD-76FF26C6AA24}"/>
            </c:ext>
          </c:extLst>
        </c:ser>
        <c:ser>
          <c:idx val="13"/>
          <c:order val="7"/>
          <c:tx>
            <c:strRef>
              <c:f>Conductividad!$N$7</c:f>
              <c:strCache>
                <c:ptCount val="1"/>
                <c:pt idx="0">
                  <c:v>Aliviadero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Conductividad!$N$9:$N$481</c:f>
              <c:numCache>
                <c:formatCode>0</c:formatCode>
                <c:ptCount val="470"/>
                <c:pt idx="49">
                  <c:v>8028</c:v>
                </c:pt>
                <c:pt idx="50">
                  <c:v>9329</c:v>
                </c:pt>
                <c:pt idx="51">
                  <c:v>10390</c:v>
                </c:pt>
                <c:pt idx="52">
                  <c:v>8375</c:v>
                </c:pt>
                <c:pt idx="53">
                  <c:v>9075</c:v>
                </c:pt>
                <c:pt idx="54">
                  <c:v>12120</c:v>
                </c:pt>
                <c:pt idx="55">
                  <c:v>0</c:v>
                </c:pt>
                <c:pt idx="56">
                  <c:v>12600</c:v>
                </c:pt>
                <c:pt idx="57">
                  <c:v>8473</c:v>
                </c:pt>
                <c:pt idx="58">
                  <c:v>12440</c:v>
                </c:pt>
                <c:pt idx="59">
                  <c:v>9850</c:v>
                </c:pt>
                <c:pt idx="60">
                  <c:v>8255</c:v>
                </c:pt>
                <c:pt idx="61">
                  <c:v>9452</c:v>
                </c:pt>
                <c:pt idx="62">
                  <c:v>9513</c:v>
                </c:pt>
                <c:pt idx="63">
                  <c:v>8745</c:v>
                </c:pt>
                <c:pt idx="64">
                  <c:v>8556</c:v>
                </c:pt>
                <c:pt idx="65">
                  <c:v>9043</c:v>
                </c:pt>
                <c:pt idx="66">
                  <c:v>8075</c:v>
                </c:pt>
                <c:pt idx="67">
                  <c:v>8840</c:v>
                </c:pt>
                <c:pt idx="68">
                  <c:v>8890</c:v>
                </c:pt>
                <c:pt idx="69">
                  <c:v>8776</c:v>
                </c:pt>
                <c:pt idx="70">
                  <c:v>8676</c:v>
                </c:pt>
                <c:pt idx="71" formatCode="0.00">
                  <c:v>0</c:v>
                </c:pt>
                <c:pt idx="72" formatCode="0.00">
                  <c:v>0</c:v>
                </c:pt>
                <c:pt idx="73">
                  <c:v>8600</c:v>
                </c:pt>
                <c:pt idx="74">
                  <c:v>8900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8969</c:v>
                </c:pt>
                <c:pt idx="80">
                  <c:v>0</c:v>
                </c:pt>
                <c:pt idx="81">
                  <c:v>8874</c:v>
                </c:pt>
                <c:pt idx="82">
                  <c:v>8620</c:v>
                </c:pt>
                <c:pt idx="83">
                  <c:v>8644</c:v>
                </c:pt>
                <c:pt idx="84">
                  <c:v>9050</c:v>
                </c:pt>
                <c:pt idx="85">
                  <c:v>8794</c:v>
                </c:pt>
                <c:pt idx="86">
                  <c:v>8805</c:v>
                </c:pt>
                <c:pt idx="87">
                  <c:v>7683</c:v>
                </c:pt>
                <c:pt idx="88">
                  <c:v>8295</c:v>
                </c:pt>
                <c:pt idx="89">
                  <c:v>8645</c:v>
                </c:pt>
                <c:pt idx="90">
                  <c:v>0</c:v>
                </c:pt>
                <c:pt idx="91">
                  <c:v>7682</c:v>
                </c:pt>
                <c:pt idx="92">
                  <c:v>8836</c:v>
                </c:pt>
                <c:pt idx="93">
                  <c:v>9145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8812</c:v>
                </c:pt>
                <c:pt idx="98">
                  <c:v>8825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6150</c:v>
                </c:pt>
                <c:pt idx="161">
                  <c:v>2081</c:v>
                </c:pt>
                <c:pt idx="162">
                  <c:v>8699</c:v>
                </c:pt>
                <c:pt idx="163">
                  <c:v>0</c:v>
                </c:pt>
                <c:pt idx="164">
                  <c:v>0</c:v>
                </c:pt>
                <c:pt idx="165">
                  <c:v>6707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7210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7816</c:v>
                </c:pt>
                <c:pt idx="193">
                  <c:v>7794</c:v>
                </c:pt>
                <c:pt idx="194">
                  <c:v>0</c:v>
                </c:pt>
                <c:pt idx="195">
                  <c:v>7522</c:v>
                </c:pt>
                <c:pt idx="196">
                  <c:v>8654</c:v>
                </c:pt>
                <c:pt idx="197">
                  <c:v>9319</c:v>
                </c:pt>
                <c:pt idx="198">
                  <c:v>8193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9401</c:v>
                </c:pt>
                <c:pt idx="282">
                  <c:v>6648</c:v>
                </c:pt>
                <c:pt idx="284">
                  <c:v>7006</c:v>
                </c:pt>
                <c:pt idx="286">
                  <c:v>0</c:v>
                </c:pt>
                <c:pt idx="287">
                  <c:v>7963</c:v>
                </c:pt>
                <c:pt idx="288">
                  <c:v>8329</c:v>
                </c:pt>
                <c:pt idx="290">
                  <c:v>8440</c:v>
                </c:pt>
                <c:pt idx="292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7823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8803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8247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9584</c:v>
                </c:pt>
                <c:pt idx="346">
                  <c:v>9294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6895</c:v>
                </c:pt>
                <c:pt idx="361">
                  <c:v>0</c:v>
                </c:pt>
                <c:pt idx="362">
                  <c:v>7342</c:v>
                </c:pt>
                <c:pt idx="363">
                  <c:v>0</c:v>
                </c:pt>
                <c:pt idx="364">
                  <c:v>7396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8712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7660</c:v>
                </c:pt>
                <c:pt idx="438">
                  <c:v>7798</c:v>
                </c:pt>
                <c:pt idx="439">
                  <c:v>7783</c:v>
                </c:pt>
                <c:pt idx="440">
                  <c:v>7791</c:v>
                </c:pt>
                <c:pt idx="441">
                  <c:v>7824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8377</c:v>
                </c:pt>
                <c:pt idx="453">
                  <c:v>8201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71-4EE0-98C5-3F66E49364CC}"/>
            </c:ext>
          </c:extLst>
        </c:ser>
        <c:ser>
          <c:idx val="7"/>
          <c:order val="8"/>
          <c:tx>
            <c:strRef>
              <c:f>Conductividad!$O$7</c:f>
              <c:strCache>
                <c:ptCount val="1"/>
                <c:pt idx="0">
                  <c:v>Obra de paso bajo carretera Los Urrutia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Conductividad!$O$9:$O$481</c:f>
              <c:numCache>
                <c:formatCode>0</c:formatCode>
                <c:ptCount val="470"/>
                <c:pt idx="9">
                  <c:v>10650</c:v>
                </c:pt>
                <c:pt idx="11">
                  <c:v>11190</c:v>
                </c:pt>
                <c:pt idx="12">
                  <c:v>11040</c:v>
                </c:pt>
                <c:pt idx="13">
                  <c:v>10910</c:v>
                </c:pt>
                <c:pt idx="14">
                  <c:v>8560</c:v>
                </c:pt>
                <c:pt idx="15">
                  <c:v>9790</c:v>
                </c:pt>
                <c:pt idx="16">
                  <c:v>9990</c:v>
                </c:pt>
                <c:pt idx="17">
                  <c:v>10050</c:v>
                </c:pt>
                <c:pt idx="18">
                  <c:v>10130</c:v>
                </c:pt>
                <c:pt idx="19">
                  <c:v>3840</c:v>
                </c:pt>
                <c:pt idx="20">
                  <c:v>10100</c:v>
                </c:pt>
                <c:pt idx="21">
                  <c:v>6370</c:v>
                </c:pt>
                <c:pt idx="22">
                  <c:v>9600</c:v>
                </c:pt>
                <c:pt idx="23">
                  <c:v>9800</c:v>
                </c:pt>
                <c:pt idx="24">
                  <c:v>9960</c:v>
                </c:pt>
                <c:pt idx="25">
                  <c:v>10040</c:v>
                </c:pt>
                <c:pt idx="26">
                  <c:v>10630</c:v>
                </c:pt>
                <c:pt idx="27">
                  <c:v>10390</c:v>
                </c:pt>
                <c:pt idx="28">
                  <c:v>10350</c:v>
                </c:pt>
                <c:pt idx="29">
                  <c:v>10330</c:v>
                </c:pt>
                <c:pt idx="30">
                  <c:v>6993</c:v>
                </c:pt>
                <c:pt idx="31">
                  <c:v>9290</c:v>
                </c:pt>
                <c:pt idx="32">
                  <c:v>9820</c:v>
                </c:pt>
                <c:pt idx="33">
                  <c:v>9770</c:v>
                </c:pt>
                <c:pt idx="34">
                  <c:v>8710</c:v>
                </c:pt>
                <c:pt idx="35">
                  <c:v>9930</c:v>
                </c:pt>
                <c:pt idx="36">
                  <c:v>9763</c:v>
                </c:pt>
                <c:pt idx="37">
                  <c:v>11550</c:v>
                </c:pt>
                <c:pt idx="38">
                  <c:v>9860</c:v>
                </c:pt>
                <c:pt idx="39">
                  <c:v>10200</c:v>
                </c:pt>
                <c:pt idx="40">
                  <c:v>10370</c:v>
                </c:pt>
                <c:pt idx="41">
                  <c:v>6560</c:v>
                </c:pt>
                <c:pt idx="42">
                  <c:v>10240</c:v>
                </c:pt>
                <c:pt idx="43">
                  <c:v>10690</c:v>
                </c:pt>
                <c:pt idx="44">
                  <c:v>10140</c:v>
                </c:pt>
                <c:pt idx="45">
                  <c:v>10750</c:v>
                </c:pt>
                <c:pt idx="46">
                  <c:v>10540</c:v>
                </c:pt>
                <c:pt idx="47">
                  <c:v>10530</c:v>
                </c:pt>
                <c:pt idx="48">
                  <c:v>10690</c:v>
                </c:pt>
                <c:pt idx="49">
                  <c:v>10098</c:v>
                </c:pt>
                <c:pt idx="50">
                  <c:v>10520</c:v>
                </c:pt>
                <c:pt idx="51">
                  <c:v>10730</c:v>
                </c:pt>
                <c:pt idx="52">
                  <c:v>10980</c:v>
                </c:pt>
                <c:pt idx="53">
                  <c:v>10800</c:v>
                </c:pt>
                <c:pt idx="54">
                  <c:v>10050</c:v>
                </c:pt>
                <c:pt idx="55">
                  <c:v>10570</c:v>
                </c:pt>
                <c:pt idx="56">
                  <c:v>10340</c:v>
                </c:pt>
                <c:pt idx="57">
                  <c:v>9215</c:v>
                </c:pt>
                <c:pt idx="58">
                  <c:v>10010</c:v>
                </c:pt>
                <c:pt idx="59">
                  <c:v>10070</c:v>
                </c:pt>
                <c:pt idx="60">
                  <c:v>10320</c:v>
                </c:pt>
                <c:pt idx="61">
                  <c:v>10820</c:v>
                </c:pt>
                <c:pt idx="62">
                  <c:v>10590</c:v>
                </c:pt>
                <c:pt idx="63">
                  <c:v>9380</c:v>
                </c:pt>
                <c:pt idx="64">
                  <c:v>9235</c:v>
                </c:pt>
                <c:pt idx="65">
                  <c:v>9702</c:v>
                </c:pt>
                <c:pt idx="66">
                  <c:v>9560</c:v>
                </c:pt>
                <c:pt idx="67">
                  <c:v>10030</c:v>
                </c:pt>
                <c:pt idx="68">
                  <c:v>10130</c:v>
                </c:pt>
                <c:pt idx="69">
                  <c:v>10410</c:v>
                </c:pt>
                <c:pt idx="70">
                  <c:v>9883</c:v>
                </c:pt>
                <c:pt idx="71">
                  <c:v>10870</c:v>
                </c:pt>
                <c:pt idx="72">
                  <c:v>9600</c:v>
                </c:pt>
                <c:pt idx="73">
                  <c:v>8900</c:v>
                </c:pt>
                <c:pt idx="74">
                  <c:v>9600</c:v>
                </c:pt>
                <c:pt idx="75">
                  <c:v>10080</c:v>
                </c:pt>
                <c:pt idx="76">
                  <c:v>9670</c:v>
                </c:pt>
                <c:pt idx="77">
                  <c:v>9203</c:v>
                </c:pt>
                <c:pt idx="78">
                  <c:v>9708</c:v>
                </c:pt>
                <c:pt idx="79">
                  <c:v>9738</c:v>
                </c:pt>
                <c:pt idx="80">
                  <c:v>6390</c:v>
                </c:pt>
                <c:pt idx="81">
                  <c:v>9280</c:v>
                </c:pt>
                <c:pt idx="82">
                  <c:v>8895</c:v>
                </c:pt>
                <c:pt idx="83">
                  <c:v>9223</c:v>
                </c:pt>
                <c:pt idx="84">
                  <c:v>9456</c:v>
                </c:pt>
                <c:pt idx="85">
                  <c:v>9251</c:v>
                </c:pt>
                <c:pt idx="86">
                  <c:v>9070</c:v>
                </c:pt>
                <c:pt idx="87">
                  <c:v>8948</c:v>
                </c:pt>
                <c:pt idx="88">
                  <c:v>9201</c:v>
                </c:pt>
                <c:pt idx="89">
                  <c:v>9373</c:v>
                </c:pt>
                <c:pt idx="90">
                  <c:v>9146</c:v>
                </c:pt>
                <c:pt idx="91">
                  <c:v>7886</c:v>
                </c:pt>
                <c:pt idx="92">
                  <c:v>9504</c:v>
                </c:pt>
                <c:pt idx="93">
                  <c:v>9366</c:v>
                </c:pt>
                <c:pt idx="94">
                  <c:v>9715</c:v>
                </c:pt>
                <c:pt idx="95">
                  <c:v>9830</c:v>
                </c:pt>
                <c:pt idx="96">
                  <c:v>9650</c:v>
                </c:pt>
                <c:pt idx="97">
                  <c:v>9492</c:v>
                </c:pt>
                <c:pt idx="98">
                  <c:v>9341</c:v>
                </c:pt>
                <c:pt idx="99">
                  <c:v>9715</c:v>
                </c:pt>
                <c:pt idx="100">
                  <c:v>9678</c:v>
                </c:pt>
                <c:pt idx="101">
                  <c:v>10171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8733</c:v>
                </c:pt>
                <c:pt idx="143">
                  <c:v>8995</c:v>
                </c:pt>
                <c:pt idx="144">
                  <c:v>9051</c:v>
                </c:pt>
                <c:pt idx="145">
                  <c:v>9401</c:v>
                </c:pt>
                <c:pt idx="146">
                  <c:v>9090</c:v>
                </c:pt>
                <c:pt idx="147">
                  <c:v>9305</c:v>
                </c:pt>
                <c:pt idx="148">
                  <c:v>9354</c:v>
                </c:pt>
                <c:pt idx="149">
                  <c:v>9208</c:v>
                </c:pt>
                <c:pt idx="150">
                  <c:v>8842</c:v>
                </c:pt>
                <c:pt idx="151">
                  <c:v>9153</c:v>
                </c:pt>
                <c:pt idx="152">
                  <c:v>9207</c:v>
                </c:pt>
                <c:pt idx="153">
                  <c:v>9499</c:v>
                </c:pt>
                <c:pt idx="154">
                  <c:v>9684</c:v>
                </c:pt>
                <c:pt idx="155">
                  <c:v>9556</c:v>
                </c:pt>
                <c:pt idx="156">
                  <c:v>9590</c:v>
                </c:pt>
                <c:pt idx="157">
                  <c:v>8764</c:v>
                </c:pt>
                <c:pt idx="158">
                  <c:v>9261</c:v>
                </c:pt>
                <c:pt idx="159">
                  <c:v>7316</c:v>
                </c:pt>
                <c:pt idx="160">
                  <c:v>9920</c:v>
                </c:pt>
                <c:pt idx="161">
                  <c:v>6612</c:v>
                </c:pt>
                <c:pt idx="162">
                  <c:v>9402</c:v>
                </c:pt>
                <c:pt idx="163">
                  <c:v>7515</c:v>
                </c:pt>
                <c:pt idx="164">
                  <c:v>9066</c:v>
                </c:pt>
                <c:pt idx="165">
                  <c:v>6630</c:v>
                </c:pt>
                <c:pt idx="166">
                  <c:v>9549</c:v>
                </c:pt>
                <c:pt idx="167">
                  <c:v>9689</c:v>
                </c:pt>
                <c:pt idx="168">
                  <c:v>9204</c:v>
                </c:pt>
                <c:pt idx="169">
                  <c:v>7876</c:v>
                </c:pt>
                <c:pt idx="170">
                  <c:v>7889</c:v>
                </c:pt>
                <c:pt idx="171">
                  <c:v>8483</c:v>
                </c:pt>
                <c:pt idx="172">
                  <c:v>8483</c:v>
                </c:pt>
                <c:pt idx="173">
                  <c:v>8852</c:v>
                </c:pt>
                <c:pt idx="174">
                  <c:v>7427</c:v>
                </c:pt>
                <c:pt idx="175">
                  <c:v>8332</c:v>
                </c:pt>
                <c:pt idx="176">
                  <c:v>8287</c:v>
                </c:pt>
                <c:pt idx="177">
                  <c:v>8136</c:v>
                </c:pt>
                <c:pt idx="178">
                  <c:v>8086</c:v>
                </c:pt>
                <c:pt idx="179">
                  <c:v>8073</c:v>
                </c:pt>
                <c:pt idx="180">
                  <c:v>8548</c:v>
                </c:pt>
                <c:pt idx="181">
                  <c:v>8690</c:v>
                </c:pt>
                <c:pt idx="182">
                  <c:v>8520</c:v>
                </c:pt>
                <c:pt idx="183">
                  <c:v>7270</c:v>
                </c:pt>
                <c:pt idx="184">
                  <c:v>8740</c:v>
                </c:pt>
                <c:pt idx="185">
                  <c:v>8483</c:v>
                </c:pt>
                <c:pt idx="186">
                  <c:v>8110</c:v>
                </c:pt>
                <c:pt idx="187">
                  <c:v>8020</c:v>
                </c:pt>
                <c:pt idx="188">
                  <c:v>7660</c:v>
                </c:pt>
                <c:pt idx="189">
                  <c:v>7434</c:v>
                </c:pt>
                <c:pt idx="190">
                  <c:v>7487</c:v>
                </c:pt>
                <c:pt idx="191">
                  <c:v>8083</c:v>
                </c:pt>
                <c:pt idx="192">
                  <c:v>8012</c:v>
                </c:pt>
                <c:pt idx="193">
                  <c:v>8007</c:v>
                </c:pt>
                <c:pt idx="194">
                  <c:v>7925</c:v>
                </c:pt>
                <c:pt idx="195">
                  <c:v>7725</c:v>
                </c:pt>
                <c:pt idx="196">
                  <c:v>8874</c:v>
                </c:pt>
                <c:pt idx="197">
                  <c:v>8018</c:v>
                </c:pt>
                <c:pt idx="198">
                  <c:v>8365</c:v>
                </c:pt>
                <c:pt idx="199">
                  <c:v>8129</c:v>
                </c:pt>
                <c:pt idx="200">
                  <c:v>8214</c:v>
                </c:pt>
                <c:pt idx="201">
                  <c:v>7766</c:v>
                </c:pt>
                <c:pt idx="202">
                  <c:v>8440</c:v>
                </c:pt>
                <c:pt idx="203">
                  <c:v>7880</c:v>
                </c:pt>
                <c:pt idx="204">
                  <c:v>8331</c:v>
                </c:pt>
                <c:pt idx="205">
                  <c:v>7937</c:v>
                </c:pt>
                <c:pt idx="206">
                  <c:v>8783</c:v>
                </c:pt>
                <c:pt idx="207">
                  <c:v>8240</c:v>
                </c:pt>
                <c:pt idx="208">
                  <c:v>8561</c:v>
                </c:pt>
                <c:pt idx="209">
                  <c:v>8040</c:v>
                </c:pt>
                <c:pt idx="210">
                  <c:v>8318</c:v>
                </c:pt>
                <c:pt idx="211">
                  <c:v>8450</c:v>
                </c:pt>
                <c:pt idx="212">
                  <c:v>8489</c:v>
                </c:pt>
                <c:pt idx="213">
                  <c:v>7876</c:v>
                </c:pt>
                <c:pt idx="214">
                  <c:v>8196</c:v>
                </c:pt>
                <c:pt idx="215">
                  <c:v>8512</c:v>
                </c:pt>
                <c:pt idx="216">
                  <c:v>8344</c:v>
                </c:pt>
                <c:pt idx="217">
                  <c:v>8202</c:v>
                </c:pt>
                <c:pt idx="218">
                  <c:v>8571</c:v>
                </c:pt>
                <c:pt idx="219">
                  <c:v>8220</c:v>
                </c:pt>
                <c:pt idx="220">
                  <c:v>8003</c:v>
                </c:pt>
                <c:pt idx="221">
                  <c:v>8543</c:v>
                </c:pt>
                <c:pt idx="222">
                  <c:v>8890</c:v>
                </c:pt>
                <c:pt idx="223">
                  <c:v>8560</c:v>
                </c:pt>
                <c:pt idx="224">
                  <c:v>7654</c:v>
                </c:pt>
                <c:pt idx="225">
                  <c:v>8404</c:v>
                </c:pt>
                <c:pt idx="226">
                  <c:v>8817</c:v>
                </c:pt>
                <c:pt idx="227">
                  <c:v>9434</c:v>
                </c:pt>
                <c:pt idx="228">
                  <c:v>9088</c:v>
                </c:pt>
                <c:pt idx="229">
                  <c:v>8892</c:v>
                </c:pt>
                <c:pt idx="230">
                  <c:v>7502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73">
                  <c:v>2534</c:v>
                </c:pt>
                <c:pt idx="274">
                  <c:v>9388</c:v>
                </c:pt>
                <c:pt idx="275">
                  <c:v>9129</c:v>
                </c:pt>
                <c:pt idx="276">
                  <c:v>9085</c:v>
                </c:pt>
                <c:pt idx="278">
                  <c:v>8561</c:v>
                </c:pt>
                <c:pt idx="280">
                  <c:v>9879</c:v>
                </c:pt>
                <c:pt idx="282">
                  <c:v>8226</c:v>
                </c:pt>
                <c:pt idx="284">
                  <c:v>11971</c:v>
                </c:pt>
                <c:pt idx="286">
                  <c:v>11702</c:v>
                </c:pt>
                <c:pt idx="288">
                  <c:v>8636</c:v>
                </c:pt>
                <c:pt idx="290">
                  <c:v>8756</c:v>
                </c:pt>
                <c:pt idx="292">
                  <c:v>8368</c:v>
                </c:pt>
                <c:pt idx="294">
                  <c:v>9190</c:v>
                </c:pt>
                <c:pt idx="296">
                  <c:v>8935</c:v>
                </c:pt>
                <c:pt idx="298">
                  <c:v>9034</c:v>
                </c:pt>
                <c:pt idx="300">
                  <c:v>8750</c:v>
                </c:pt>
                <c:pt idx="302">
                  <c:v>8607</c:v>
                </c:pt>
                <c:pt idx="304">
                  <c:v>8940</c:v>
                </c:pt>
                <c:pt idx="306">
                  <c:v>10074</c:v>
                </c:pt>
                <c:pt idx="308">
                  <c:v>8304</c:v>
                </c:pt>
                <c:pt idx="310">
                  <c:v>9696</c:v>
                </c:pt>
                <c:pt idx="312">
                  <c:v>8579</c:v>
                </c:pt>
                <c:pt idx="314">
                  <c:v>9190</c:v>
                </c:pt>
                <c:pt idx="315">
                  <c:v>8861</c:v>
                </c:pt>
                <c:pt idx="316">
                  <c:v>8834</c:v>
                </c:pt>
                <c:pt idx="317">
                  <c:v>9142</c:v>
                </c:pt>
                <c:pt idx="318">
                  <c:v>8714</c:v>
                </c:pt>
                <c:pt idx="319">
                  <c:v>9769</c:v>
                </c:pt>
                <c:pt idx="320">
                  <c:v>9879</c:v>
                </c:pt>
                <c:pt idx="321">
                  <c:v>9925</c:v>
                </c:pt>
                <c:pt idx="322">
                  <c:v>8784</c:v>
                </c:pt>
                <c:pt idx="323">
                  <c:v>9716</c:v>
                </c:pt>
                <c:pt idx="324">
                  <c:v>9859</c:v>
                </c:pt>
                <c:pt idx="325">
                  <c:v>9597</c:v>
                </c:pt>
                <c:pt idx="326">
                  <c:v>10286</c:v>
                </c:pt>
                <c:pt idx="327">
                  <c:v>10764</c:v>
                </c:pt>
                <c:pt idx="328">
                  <c:v>10539</c:v>
                </c:pt>
                <c:pt idx="329">
                  <c:v>9782</c:v>
                </c:pt>
                <c:pt idx="330">
                  <c:v>10405</c:v>
                </c:pt>
                <c:pt idx="331">
                  <c:v>10471</c:v>
                </c:pt>
                <c:pt idx="332">
                  <c:v>10086</c:v>
                </c:pt>
                <c:pt idx="333">
                  <c:v>10230</c:v>
                </c:pt>
                <c:pt idx="334">
                  <c:v>10113</c:v>
                </c:pt>
                <c:pt idx="335">
                  <c:v>10836</c:v>
                </c:pt>
                <c:pt idx="336">
                  <c:v>10561</c:v>
                </c:pt>
                <c:pt idx="337">
                  <c:v>10224</c:v>
                </c:pt>
                <c:pt idx="338">
                  <c:v>8016</c:v>
                </c:pt>
                <c:pt idx="339">
                  <c:v>8577</c:v>
                </c:pt>
                <c:pt idx="340">
                  <c:v>8982</c:v>
                </c:pt>
                <c:pt idx="341">
                  <c:v>10497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4086</c:v>
                </c:pt>
                <c:pt idx="356">
                  <c:v>5050</c:v>
                </c:pt>
                <c:pt idx="357">
                  <c:v>6985</c:v>
                </c:pt>
                <c:pt idx="358">
                  <c:v>5375</c:v>
                </c:pt>
                <c:pt idx="359">
                  <c:v>8601</c:v>
                </c:pt>
                <c:pt idx="360">
                  <c:v>6831</c:v>
                </c:pt>
                <c:pt idx="361">
                  <c:v>6564</c:v>
                </c:pt>
                <c:pt idx="362">
                  <c:v>7467</c:v>
                </c:pt>
                <c:pt idx="363">
                  <c:v>6612</c:v>
                </c:pt>
                <c:pt idx="364">
                  <c:v>6879</c:v>
                </c:pt>
                <c:pt idx="365">
                  <c:v>0</c:v>
                </c:pt>
                <c:pt idx="366">
                  <c:v>6658</c:v>
                </c:pt>
                <c:pt idx="367">
                  <c:v>8521</c:v>
                </c:pt>
                <c:pt idx="368">
                  <c:v>9165</c:v>
                </c:pt>
                <c:pt idx="369">
                  <c:v>9135</c:v>
                </c:pt>
                <c:pt idx="370">
                  <c:v>8522</c:v>
                </c:pt>
                <c:pt idx="371">
                  <c:v>8285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7769</c:v>
                </c:pt>
                <c:pt idx="399">
                  <c:v>8113</c:v>
                </c:pt>
                <c:pt idx="400">
                  <c:v>8511</c:v>
                </c:pt>
                <c:pt idx="401">
                  <c:v>8141</c:v>
                </c:pt>
                <c:pt idx="402">
                  <c:v>7574</c:v>
                </c:pt>
                <c:pt idx="403">
                  <c:v>5952</c:v>
                </c:pt>
                <c:pt idx="404">
                  <c:v>8092</c:v>
                </c:pt>
                <c:pt idx="405">
                  <c:v>8001</c:v>
                </c:pt>
                <c:pt idx="406">
                  <c:v>8420</c:v>
                </c:pt>
                <c:pt idx="407">
                  <c:v>8166</c:v>
                </c:pt>
                <c:pt idx="408">
                  <c:v>8061</c:v>
                </c:pt>
                <c:pt idx="409">
                  <c:v>8853</c:v>
                </c:pt>
                <c:pt idx="410">
                  <c:v>8353</c:v>
                </c:pt>
                <c:pt idx="411">
                  <c:v>8622</c:v>
                </c:pt>
                <c:pt idx="412">
                  <c:v>8639</c:v>
                </c:pt>
                <c:pt idx="413">
                  <c:v>8477</c:v>
                </c:pt>
                <c:pt idx="414">
                  <c:v>7961</c:v>
                </c:pt>
                <c:pt idx="415">
                  <c:v>7996</c:v>
                </c:pt>
                <c:pt idx="416">
                  <c:v>11155</c:v>
                </c:pt>
                <c:pt idx="417">
                  <c:v>9703</c:v>
                </c:pt>
                <c:pt idx="418">
                  <c:v>8974</c:v>
                </c:pt>
                <c:pt idx="419">
                  <c:v>10126</c:v>
                </c:pt>
                <c:pt idx="420">
                  <c:v>9447</c:v>
                </c:pt>
                <c:pt idx="421">
                  <c:v>8817</c:v>
                </c:pt>
                <c:pt idx="422">
                  <c:v>10315</c:v>
                </c:pt>
                <c:pt idx="423">
                  <c:v>8645</c:v>
                </c:pt>
                <c:pt idx="424">
                  <c:v>8931</c:v>
                </c:pt>
                <c:pt idx="425">
                  <c:v>7350</c:v>
                </c:pt>
                <c:pt idx="426">
                  <c:v>7542</c:v>
                </c:pt>
                <c:pt idx="427">
                  <c:v>7914</c:v>
                </c:pt>
                <c:pt idx="428">
                  <c:v>9055</c:v>
                </c:pt>
                <c:pt idx="429">
                  <c:v>8836</c:v>
                </c:pt>
                <c:pt idx="430">
                  <c:v>8640</c:v>
                </c:pt>
                <c:pt idx="431">
                  <c:v>9412</c:v>
                </c:pt>
                <c:pt idx="432">
                  <c:v>9622</c:v>
                </c:pt>
                <c:pt idx="433">
                  <c:v>9384</c:v>
                </c:pt>
                <c:pt idx="434">
                  <c:v>8309</c:v>
                </c:pt>
                <c:pt idx="435">
                  <c:v>8201</c:v>
                </c:pt>
                <c:pt idx="436">
                  <c:v>8186</c:v>
                </c:pt>
                <c:pt idx="437">
                  <c:v>7875</c:v>
                </c:pt>
                <c:pt idx="438">
                  <c:v>8035</c:v>
                </c:pt>
                <c:pt idx="439">
                  <c:v>7810</c:v>
                </c:pt>
                <c:pt idx="440">
                  <c:v>8051</c:v>
                </c:pt>
                <c:pt idx="441">
                  <c:v>7907</c:v>
                </c:pt>
                <c:pt idx="442">
                  <c:v>8391</c:v>
                </c:pt>
                <c:pt idx="443">
                  <c:v>8796</c:v>
                </c:pt>
                <c:pt idx="444">
                  <c:v>8314</c:v>
                </c:pt>
                <c:pt idx="445">
                  <c:v>8770</c:v>
                </c:pt>
                <c:pt idx="446">
                  <c:v>8867</c:v>
                </c:pt>
                <c:pt idx="447">
                  <c:v>8707</c:v>
                </c:pt>
                <c:pt idx="448">
                  <c:v>8549</c:v>
                </c:pt>
                <c:pt idx="449">
                  <c:v>8860</c:v>
                </c:pt>
                <c:pt idx="450">
                  <c:v>8839</c:v>
                </c:pt>
                <c:pt idx="451">
                  <c:v>7371</c:v>
                </c:pt>
                <c:pt idx="452">
                  <c:v>8748</c:v>
                </c:pt>
                <c:pt idx="453">
                  <c:v>8803</c:v>
                </c:pt>
                <c:pt idx="454">
                  <c:v>8706</c:v>
                </c:pt>
                <c:pt idx="455">
                  <c:v>8732</c:v>
                </c:pt>
                <c:pt idx="456">
                  <c:v>10066</c:v>
                </c:pt>
                <c:pt idx="457">
                  <c:v>8784</c:v>
                </c:pt>
                <c:pt idx="458">
                  <c:v>8788</c:v>
                </c:pt>
                <c:pt idx="459">
                  <c:v>8809</c:v>
                </c:pt>
                <c:pt idx="460">
                  <c:v>8700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E5-4296-9DFD-76FF26C6AA24}"/>
            </c:ext>
          </c:extLst>
        </c:ser>
        <c:ser>
          <c:idx val="8"/>
          <c:order val="9"/>
          <c:tx>
            <c:strRef>
              <c:f>Conductividad!$P$7</c:f>
              <c:strCache>
                <c:ptCount val="1"/>
                <c:pt idx="0">
                  <c:v>Desembocadura rambla de Miranda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Conductividad!$P$9:$P$481</c:f>
              <c:numCache>
                <c:formatCode>0</c:formatCode>
                <c:ptCount val="470"/>
                <c:pt idx="9">
                  <c:v>10270</c:v>
                </c:pt>
                <c:pt idx="11">
                  <c:v>15300</c:v>
                </c:pt>
                <c:pt idx="12">
                  <c:v>34500</c:v>
                </c:pt>
                <c:pt idx="13">
                  <c:v>49600</c:v>
                </c:pt>
                <c:pt idx="14">
                  <c:v>6340</c:v>
                </c:pt>
                <c:pt idx="15">
                  <c:v>9120</c:v>
                </c:pt>
                <c:pt idx="16">
                  <c:v>12480</c:v>
                </c:pt>
                <c:pt idx="17">
                  <c:v>17300</c:v>
                </c:pt>
                <c:pt idx="18">
                  <c:v>2570</c:v>
                </c:pt>
                <c:pt idx="19">
                  <c:v>28300</c:v>
                </c:pt>
                <c:pt idx="20">
                  <c:v>29600</c:v>
                </c:pt>
                <c:pt idx="21">
                  <c:v>6500</c:v>
                </c:pt>
                <c:pt idx="22">
                  <c:v>10090</c:v>
                </c:pt>
                <c:pt idx="23">
                  <c:v>12300</c:v>
                </c:pt>
                <c:pt idx="24">
                  <c:v>22200</c:v>
                </c:pt>
                <c:pt idx="25">
                  <c:v>26300</c:v>
                </c:pt>
                <c:pt idx="26">
                  <c:v>28900</c:v>
                </c:pt>
                <c:pt idx="27">
                  <c:v>29800</c:v>
                </c:pt>
                <c:pt idx="28">
                  <c:v>31600</c:v>
                </c:pt>
                <c:pt idx="29">
                  <c:v>32070</c:v>
                </c:pt>
                <c:pt idx="30">
                  <c:v>3240</c:v>
                </c:pt>
                <c:pt idx="31">
                  <c:v>7207</c:v>
                </c:pt>
                <c:pt idx="32">
                  <c:v>10890</c:v>
                </c:pt>
                <c:pt idx="33">
                  <c:v>15330</c:v>
                </c:pt>
                <c:pt idx="34">
                  <c:v>12380</c:v>
                </c:pt>
                <c:pt idx="35">
                  <c:v>33400</c:v>
                </c:pt>
                <c:pt idx="36">
                  <c:v>37100</c:v>
                </c:pt>
                <c:pt idx="37">
                  <c:v>42910</c:v>
                </c:pt>
                <c:pt idx="38">
                  <c:v>33500</c:v>
                </c:pt>
                <c:pt idx="39">
                  <c:v>35400</c:v>
                </c:pt>
                <c:pt idx="40">
                  <c:v>39200</c:v>
                </c:pt>
                <c:pt idx="41">
                  <c:v>44800</c:v>
                </c:pt>
                <c:pt idx="42">
                  <c:v>51010</c:v>
                </c:pt>
                <c:pt idx="43">
                  <c:v>56430</c:v>
                </c:pt>
                <c:pt idx="44">
                  <c:v>55790</c:v>
                </c:pt>
                <c:pt idx="45">
                  <c:v>55730</c:v>
                </c:pt>
                <c:pt idx="46">
                  <c:v>60580</c:v>
                </c:pt>
                <c:pt idx="47">
                  <c:v>61470</c:v>
                </c:pt>
                <c:pt idx="48">
                  <c:v>63470</c:v>
                </c:pt>
                <c:pt idx="49">
                  <c:v>67840</c:v>
                </c:pt>
                <c:pt idx="50">
                  <c:v>62130</c:v>
                </c:pt>
                <c:pt idx="51">
                  <c:v>71200</c:v>
                </c:pt>
                <c:pt idx="52">
                  <c:v>75320</c:v>
                </c:pt>
                <c:pt idx="53">
                  <c:v>74880</c:v>
                </c:pt>
                <c:pt idx="54">
                  <c:v>70350</c:v>
                </c:pt>
                <c:pt idx="55">
                  <c:v>69500</c:v>
                </c:pt>
                <c:pt idx="56">
                  <c:v>72570</c:v>
                </c:pt>
                <c:pt idx="57">
                  <c:v>75700</c:v>
                </c:pt>
                <c:pt idx="58">
                  <c:v>77030</c:v>
                </c:pt>
                <c:pt idx="59">
                  <c:v>71840</c:v>
                </c:pt>
                <c:pt idx="60">
                  <c:v>71420</c:v>
                </c:pt>
                <c:pt idx="61">
                  <c:v>72280</c:v>
                </c:pt>
                <c:pt idx="62">
                  <c:v>73680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47600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10140</c:v>
                </c:pt>
                <c:pt idx="93">
                  <c:v>10811</c:v>
                </c:pt>
                <c:pt idx="94">
                  <c:v>13645</c:v>
                </c:pt>
                <c:pt idx="95">
                  <c:v>31007</c:v>
                </c:pt>
                <c:pt idx="96">
                  <c:v>40830</c:v>
                </c:pt>
                <c:pt idx="97">
                  <c:v>42305</c:v>
                </c:pt>
                <c:pt idx="98">
                  <c:v>44039</c:v>
                </c:pt>
                <c:pt idx="99">
                  <c:v>49347</c:v>
                </c:pt>
                <c:pt idx="100">
                  <c:v>55542</c:v>
                </c:pt>
                <c:pt idx="101">
                  <c:v>57721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7044</c:v>
                </c:pt>
                <c:pt idx="143">
                  <c:v>9200</c:v>
                </c:pt>
                <c:pt idx="144">
                  <c:v>10140</c:v>
                </c:pt>
                <c:pt idx="145">
                  <c:v>10920</c:v>
                </c:pt>
                <c:pt idx="146">
                  <c:v>10740</c:v>
                </c:pt>
                <c:pt idx="147">
                  <c:v>11138</c:v>
                </c:pt>
                <c:pt idx="148">
                  <c:v>14468</c:v>
                </c:pt>
                <c:pt idx="149">
                  <c:v>9173</c:v>
                </c:pt>
                <c:pt idx="150">
                  <c:v>13430</c:v>
                </c:pt>
                <c:pt idx="151">
                  <c:v>11769</c:v>
                </c:pt>
                <c:pt idx="152">
                  <c:v>11358</c:v>
                </c:pt>
                <c:pt idx="153">
                  <c:v>11437</c:v>
                </c:pt>
                <c:pt idx="154">
                  <c:v>11819</c:v>
                </c:pt>
                <c:pt idx="155">
                  <c:v>14750</c:v>
                </c:pt>
                <c:pt idx="156">
                  <c:v>21053</c:v>
                </c:pt>
                <c:pt idx="157">
                  <c:v>8700</c:v>
                </c:pt>
                <c:pt idx="158">
                  <c:v>9563</c:v>
                </c:pt>
                <c:pt idx="159">
                  <c:v>5143</c:v>
                </c:pt>
                <c:pt idx="160">
                  <c:v>8387</c:v>
                </c:pt>
                <c:pt idx="161">
                  <c:v>1649</c:v>
                </c:pt>
                <c:pt idx="162">
                  <c:v>7970</c:v>
                </c:pt>
                <c:pt idx="163">
                  <c:v>8467</c:v>
                </c:pt>
                <c:pt idx="164">
                  <c:v>8562</c:v>
                </c:pt>
                <c:pt idx="165">
                  <c:v>8479</c:v>
                </c:pt>
                <c:pt idx="166">
                  <c:v>9308</c:v>
                </c:pt>
                <c:pt idx="167">
                  <c:v>9391</c:v>
                </c:pt>
                <c:pt idx="168">
                  <c:v>9749</c:v>
                </c:pt>
                <c:pt idx="169">
                  <c:v>45835</c:v>
                </c:pt>
                <c:pt idx="170">
                  <c:v>45748</c:v>
                </c:pt>
                <c:pt idx="171">
                  <c:v>45301</c:v>
                </c:pt>
                <c:pt idx="172">
                  <c:v>46422</c:v>
                </c:pt>
                <c:pt idx="173">
                  <c:v>53647</c:v>
                </c:pt>
                <c:pt idx="174">
                  <c:v>48133</c:v>
                </c:pt>
                <c:pt idx="175">
                  <c:v>51568</c:v>
                </c:pt>
                <c:pt idx="176">
                  <c:v>53867</c:v>
                </c:pt>
                <c:pt idx="177">
                  <c:v>50688</c:v>
                </c:pt>
                <c:pt idx="178">
                  <c:v>46097</c:v>
                </c:pt>
                <c:pt idx="179">
                  <c:v>45088</c:v>
                </c:pt>
                <c:pt idx="180">
                  <c:v>45527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315">
                  <c:v>9846</c:v>
                </c:pt>
                <c:pt idx="316">
                  <c:v>8791</c:v>
                </c:pt>
                <c:pt idx="317">
                  <c:v>9352</c:v>
                </c:pt>
                <c:pt idx="318">
                  <c:v>8930</c:v>
                </c:pt>
                <c:pt idx="319">
                  <c:v>9805</c:v>
                </c:pt>
                <c:pt idx="320">
                  <c:v>9828</c:v>
                </c:pt>
                <c:pt idx="321">
                  <c:v>9880</c:v>
                </c:pt>
                <c:pt idx="322">
                  <c:v>9232</c:v>
                </c:pt>
                <c:pt idx="323">
                  <c:v>9973</c:v>
                </c:pt>
                <c:pt idx="324">
                  <c:v>12191</c:v>
                </c:pt>
                <c:pt idx="325">
                  <c:v>10003</c:v>
                </c:pt>
                <c:pt idx="326">
                  <c:v>9414</c:v>
                </c:pt>
                <c:pt idx="327">
                  <c:v>10222</c:v>
                </c:pt>
                <c:pt idx="328">
                  <c:v>10032</c:v>
                </c:pt>
                <c:pt idx="329">
                  <c:v>10072</c:v>
                </c:pt>
                <c:pt idx="330">
                  <c:v>10033</c:v>
                </c:pt>
                <c:pt idx="331">
                  <c:v>10025</c:v>
                </c:pt>
                <c:pt idx="332">
                  <c:v>10809</c:v>
                </c:pt>
                <c:pt idx="333">
                  <c:v>9796</c:v>
                </c:pt>
                <c:pt idx="334">
                  <c:v>10388</c:v>
                </c:pt>
                <c:pt idx="335">
                  <c:v>10569</c:v>
                </c:pt>
                <c:pt idx="336">
                  <c:v>10396</c:v>
                </c:pt>
                <c:pt idx="337">
                  <c:v>9323</c:v>
                </c:pt>
                <c:pt idx="338">
                  <c:v>8060</c:v>
                </c:pt>
                <c:pt idx="339">
                  <c:v>8737</c:v>
                </c:pt>
                <c:pt idx="340">
                  <c:v>9734</c:v>
                </c:pt>
                <c:pt idx="341">
                  <c:v>11276</c:v>
                </c:pt>
                <c:pt idx="342">
                  <c:v>10336</c:v>
                </c:pt>
                <c:pt idx="343">
                  <c:v>14142</c:v>
                </c:pt>
                <c:pt idx="344">
                  <c:v>24582</c:v>
                </c:pt>
                <c:pt idx="345">
                  <c:v>12378</c:v>
                </c:pt>
                <c:pt idx="346">
                  <c:v>13244</c:v>
                </c:pt>
                <c:pt idx="347">
                  <c:v>38716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2206</c:v>
                </c:pt>
                <c:pt idx="356">
                  <c:v>0</c:v>
                </c:pt>
                <c:pt idx="357">
                  <c:v>6728</c:v>
                </c:pt>
                <c:pt idx="358">
                  <c:v>7364</c:v>
                </c:pt>
                <c:pt idx="359">
                  <c:v>0</c:v>
                </c:pt>
                <c:pt idx="360">
                  <c:v>6743</c:v>
                </c:pt>
                <c:pt idx="361">
                  <c:v>0</c:v>
                </c:pt>
                <c:pt idx="362">
                  <c:v>7171</c:v>
                </c:pt>
                <c:pt idx="363">
                  <c:v>0</c:v>
                </c:pt>
                <c:pt idx="364">
                  <c:v>9425</c:v>
                </c:pt>
                <c:pt idx="365">
                  <c:v>12100</c:v>
                </c:pt>
                <c:pt idx="366">
                  <c:v>8046</c:v>
                </c:pt>
                <c:pt idx="367">
                  <c:v>13701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7E5-4296-9DFD-76FF26C6AA24}"/>
            </c:ext>
          </c:extLst>
        </c:ser>
        <c:ser>
          <c:idx val="9"/>
          <c:order val="10"/>
          <c:tx>
            <c:strRef>
              <c:f>Conductividad!$Q$7</c:f>
              <c:strCache>
                <c:ptCount val="1"/>
                <c:pt idx="0">
                  <c:v>Desembocadura rambla del Miedo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Conductividad!$Q$9:$Q$481</c:f>
              <c:numCache>
                <c:formatCode>0</c:formatCode>
                <c:ptCount val="470"/>
                <c:pt idx="9">
                  <c:v>53800</c:v>
                </c:pt>
                <c:pt idx="11">
                  <c:v>42600</c:v>
                </c:pt>
                <c:pt idx="12">
                  <c:v>40700</c:v>
                </c:pt>
                <c:pt idx="13">
                  <c:v>51500</c:v>
                </c:pt>
                <c:pt idx="14">
                  <c:v>10180</c:v>
                </c:pt>
                <c:pt idx="15">
                  <c:v>25900</c:v>
                </c:pt>
                <c:pt idx="16">
                  <c:v>41000</c:v>
                </c:pt>
                <c:pt idx="17">
                  <c:v>34700</c:v>
                </c:pt>
                <c:pt idx="18">
                  <c:v>35600</c:v>
                </c:pt>
                <c:pt idx="19">
                  <c:v>45600</c:v>
                </c:pt>
                <c:pt idx="20">
                  <c:v>21300</c:v>
                </c:pt>
                <c:pt idx="21">
                  <c:v>7290</c:v>
                </c:pt>
                <c:pt idx="22">
                  <c:v>22400</c:v>
                </c:pt>
                <c:pt idx="23">
                  <c:v>24800</c:v>
                </c:pt>
                <c:pt idx="24">
                  <c:v>31700</c:v>
                </c:pt>
                <c:pt idx="25">
                  <c:v>27600</c:v>
                </c:pt>
                <c:pt idx="26">
                  <c:v>30300</c:v>
                </c:pt>
                <c:pt idx="27">
                  <c:v>44800</c:v>
                </c:pt>
                <c:pt idx="28">
                  <c:v>33100</c:v>
                </c:pt>
                <c:pt idx="29">
                  <c:v>48740</c:v>
                </c:pt>
                <c:pt idx="30">
                  <c:v>8040</c:v>
                </c:pt>
                <c:pt idx="31">
                  <c:v>12720</c:v>
                </c:pt>
                <c:pt idx="32">
                  <c:v>25900</c:v>
                </c:pt>
                <c:pt idx="33">
                  <c:v>33500</c:v>
                </c:pt>
                <c:pt idx="34">
                  <c:v>38700</c:v>
                </c:pt>
                <c:pt idx="35">
                  <c:v>48400</c:v>
                </c:pt>
                <c:pt idx="36">
                  <c:v>61390</c:v>
                </c:pt>
                <c:pt idx="37">
                  <c:v>72120</c:v>
                </c:pt>
                <c:pt idx="38">
                  <c:v>49500</c:v>
                </c:pt>
                <c:pt idx="39">
                  <c:v>51000</c:v>
                </c:pt>
                <c:pt idx="40">
                  <c:v>48500</c:v>
                </c:pt>
                <c:pt idx="41">
                  <c:v>52900</c:v>
                </c:pt>
                <c:pt idx="42">
                  <c:v>67470</c:v>
                </c:pt>
                <c:pt idx="43">
                  <c:v>77280</c:v>
                </c:pt>
                <c:pt idx="44">
                  <c:v>83910</c:v>
                </c:pt>
                <c:pt idx="45">
                  <c:v>97010</c:v>
                </c:pt>
                <c:pt idx="46">
                  <c:v>80750</c:v>
                </c:pt>
                <c:pt idx="47">
                  <c:v>83330</c:v>
                </c:pt>
                <c:pt idx="48">
                  <c:v>84380</c:v>
                </c:pt>
                <c:pt idx="49">
                  <c:v>86650</c:v>
                </c:pt>
                <c:pt idx="50">
                  <c:v>75440</c:v>
                </c:pt>
                <c:pt idx="51">
                  <c:v>92140</c:v>
                </c:pt>
                <c:pt idx="52">
                  <c:v>103200</c:v>
                </c:pt>
                <c:pt idx="53">
                  <c:v>95590</c:v>
                </c:pt>
                <c:pt idx="54">
                  <c:v>94070</c:v>
                </c:pt>
                <c:pt idx="55">
                  <c:v>97600</c:v>
                </c:pt>
                <c:pt idx="56">
                  <c:v>101900</c:v>
                </c:pt>
                <c:pt idx="57">
                  <c:v>109500</c:v>
                </c:pt>
                <c:pt idx="58">
                  <c:v>111100</c:v>
                </c:pt>
                <c:pt idx="59">
                  <c:v>116350</c:v>
                </c:pt>
                <c:pt idx="60">
                  <c:v>97310</c:v>
                </c:pt>
                <c:pt idx="61">
                  <c:v>108800</c:v>
                </c:pt>
                <c:pt idx="62">
                  <c:v>120100</c:v>
                </c:pt>
                <c:pt idx="72">
                  <c:v>0</c:v>
                </c:pt>
                <c:pt idx="80">
                  <c:v>70700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7E5-4296-9DFD-76FF26C6AA24}"/>
            </c:ext>
          </c:extLst>
        </c:ser>
        <c:ser>
          <c:idx val="10"/>
          <c:order val="11"/>
          <c:tx>
            <c:strRef>
              <c:f>Conductividad!$R$7</c:f>
              <c:strCache>
                <c:ptCount val="1"/>
                <c:pt idx="0">
                  <c:v>El Carmolí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Conductividad!$R$9:$R$481</c:f>
              <c:numCache>
                <c:formatCode>0</c:formatCode>
                <c:ptCount val="470"/>
                <c:pt idx="9">
                  <c:v>11760</c:v>
                </c:pt>
                <c:pt idx="12">
                  <c:v>14100</c:v>
                </c:pt>
                <c:pt idx="13">
                  <c:v>12970</c:v>
                </c:pt>
                <c:pt idx="14">
                  <c:v>17080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11200</c:v>
                </c:pt>
                <c:pt idx="31">
                  <c:v>11990</c:v>
                </c:pt>
                <c:pt idx="32">
                  <c:v>10640</c:v>
                </c:pt>
                <c:pt idx="33">
                  <c:v>10120</c:v>
                </c:pt>
                <c:pt idx="34">
                  <c:v>9650</c:v>
                </c:pt>
                <c:pt idx="35">
                  <c:v>10070</c:v>
                </c:pt>
                <c:pt idx="36">
                  <c:v>11640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13500</c:v>
                </c:pt>
                <c:pt idx="82">
                  <c:v>0</c:v>
                </c:pt>
                <c:pt idx="83">
                  <c:v>11195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3182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4">
                  <c:v>0</c:v>
                </c:pt>
                <c:pt idx="183">
                  <c:v>0</c:v>
                </c:pt>
                <c:pt idx="189">
                  <c:v>0</c:v>
                </c:pt>
                <c:pt idx="198">
                  <c:v>0</c:v>
                </c:pt>
                <c:pt idx="204">
                  <c:v>0</c:v>
                </c:pt>
                <c:pt idx="210">
                  <c:v>0</c:v>
                </c:pt>
                <c:pt idx="215">
                  <c:v>0</c:v>
                </c:pt>
                <c:pt idx="224">
                  <c:v>0</c:v>
                </c:pt>
                <c:pt idx="231">
                  <c:v>0</c:v>
                </c:pt>
                <c:pt idx="238">
                  <c:v>0</c:v>
                </c:pt>
                <c:pt idx="245">
                  <c:v>0</c:v>
                </c:pt>
                <c:pt idx="252">
                  <c:v>0</c:v>
                </c:pt>
                <c:pt idx="259">
                  <c:v>0</c:v>
                </c:pt>
                <c:pt idx="315">
                  <c:v>0</c:v>
                </c:pt>
                <c:pt idx="318">
                  <c:v>0</c:v>
                </c:pt>
                <c:pt idx="320">
                  <c:v>0</c:v>
                </c:pt>
                <c:pt idx="323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5">
                  <c:v>0</c:v>
                </c:pt>
                <c:pt idx="337">
                  <c:v>0</c:v>
                </c:pt>
                <c:pt idx="339">
                  <c:v>0</c:v>
                </c:pt>
                <c:pt idx="342">
                  <c:v>0</c:v>
                </c:pt>
                <c:pt idx="345">
                  <c:v>0</c:v>
                </c:pt>
                <c:pt idx="348">
                  <c:v>0</c:v>
                </c:pt>
                <c:pt idx="351">
                  <c:v>0</c:v>
                </c:pt>
                <c:pt idx="354">
                  <c:v>0</c:v>
                </c:pt>
                <c:pt idx="357">
                  <c:v>0</c:v>
                </c:pt>
                <c:pt idx="360">
                  <c:v>0</c:v>
                </c:pt>
                <c:pt idx="363">
                  <c:v>0</c:v>
                </c:pt>
                <c:pt idx="366">
                  <c:v>0</c:v>
                </c:pt>
                <c:pt idx="369">
                  <c:v>0</c:v>
                </c:pt>
                <c:pt idx="372">
                  <c:v>0</c:v>
                </c:pt>
                <c:pt idx="375">
                  <c:v>0</c:v>
                </c:pt>
                <c:pt idx="378">
                  <c:v>0</c:v>
                </c:pt>
                <c:pt idx="381">
                  <c:v>0</c:v>
                </c:pt>
                <c:pt idx="384">
                  <c:v>0</c:v>
                </c:pt>
                <c:pt idx="387">
                  <c:v>0</c:v>
                </c:pt>
                <c:pt idx="390">
                  <c:v>0</c:v>
                </c:pt>
                <c:pt idx="392">
                  <c:v>0</c:v>
                </c:pt>
                <c:pt idx="395">
                  <c:v>0</c:v>
                </c:pt>
                <c:pt idx="398">
                  <c:v>0</c:v>
                </c:pt>
                <c:pt idx="401">
                  <c:v>0</c:v>
                </c:pt>
                <c:pt idx="403">
                  <c:v>0</c:v>
                </c:pt>
                <c:pt idx="406">
                  <c:v>0</c:v>
                </c:pt>
                <c:pt idx="409">
                  <c:v>0</c:v>
                </c:pt>
                <c:pt idx="412">
                  <c:v>0</c:v>
                </c:pt>
                <c:pt idx="414">
                  <c:v>0</c:v>
                </c:pt>
                <c:pt idx="417">
                  <c:v>0</c:v>
                </c:pt>
                <c:pt idx="419">
                  <c:v>0</c:v>
                </c:pt>
                <c:pt idx="422">
                  <c:v>0</c:v>
                </c:pt>
                <c:pt idx="425">
                  <c:v>0</c:v>
                </c:pt>
                <c:pt idx="428">
                  <c:v>0</c:v>
                </c:pt>
                <c:pt idx="431">
                  <c:v>0</c:v>
                </c:pt>
                <c:pt idx="433">
                  <c:v>0</c:v>
                </c:pt>
                <c:pt idx="436">
                  <c:v>0</c:v>
                </c:pt>
                <c:pt idx="439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7E5-4296-9DFD-76FF26C6AA24}"/>
            </c:ext>
          </c:extLst>
        </c:ser>
        <c:ser>
          <c:idx val="11"/>
          <c:order val="12"/>
          <c:tx>
            <c:strRef>
              <c:f>Conductividad!$S$7</c:f>
              <c:strCache>
                <c:ptCount val="1"/>
                <c:pt idx="0">
                  <c:v>Desembocadura rambla de las Matildes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Conductividad!$S$9:$S$481</c:f>
              <c:numCache>
                <c:formatCode>0</c:formatCode>
                <c:ptCount val="470"/>
                <c:pt idx="9">
                  <c:v>13460</c:v>
                </c:pt>
                <c:pt idx="11">
                  <c:v>13540</c:v>
                </c:pt>
                <c:pt idx="12">
                  <c:v>9530</c:v>
                </c:pt>
                <c:pt idx="13">
                  <c:v>11740</c:v>
                </c:pt>
                <c:pt idx="14">
                  <c:v>11600</c:v>
                </c:pt>
                <c:pt idx="15">
                  <c:v>12840</c:v>
                </c:pt>
                <c:pt idx="16">
                  <c:v>13130</c:v>
                </c:pt>
                <c:pt idx="17">
                  <c:v>13440</c:v>
                </c:pt>
                <c:pt idx="18">
                  <c:v>13470</c:v>
                </c:pt>
                <c:pt idx="19">
                  <c:v>14630</c:v>
                </c:pt>
                <c:pt idx="20">
                  <c:v>9720</c:v>
                </c:pt>
                <c:pt idx="21">
                  <c:v>10840</c:v>
                </c:pt>
                <c:pt idx="22">
                  <c:v>12500</c:v>
                </c:pt>
                <c:pt idx="23">
                  <c:v>12350</c:v>
                </c:pt>
                <c:pt idx="24">
                  <c:v>12690</c:v>
                </c:pt>
                <c:pt idx="25">
                  <c:v>12640</c:v>
                </c:pt>
                <c:pt idx="26">
                  <c:v>14140</c:v>
                </c:pt>
                <c:pt idx="27">
                  <c:v>13410</c:v>
                </c:pt>
                <c:pt idx="28">
                  <c:v>13910</c:v>
                </c:pt>
                <c:pt idx="29">
                  <c:v>13960</c:v>
                </c:pt>
                <c:pt idx="30">
                  <c:v>10885</c:v>
                </c:pt>
                <c:pt idx="31">
                  <c:v>11940</c:v>
                </c:pt>
                <c:pt idx="32">
                  <c:v>12570</c:v>
                </c:pt>
                <c:pt idx="33">
                  <c:v>5990</c:v>
                </c:pt>
                <c:pt idx="34">
                  <c:v>11820</c:v>
                </c:pt>
                <c:pt idx="35">
                  <c:v>13100</c:v>
                </c:pt>
                <c:pt idx="36">
                  <c:v>14500</c:v>
                </c:pt>
                <c:pt idx="37">
                  <c:v>14140</c:v>
                </c:pt>
                <c:pt idx="38">
                  <c:v>13190</c:v>
                </c:pt>
                <c:pt idx="39">
                  <c:v>13720</c:v>
                </c:pt>
                <c:pt idx="40">
                  <c:v>13450</c:v>
                </c:pt>
                <c:pt idx="41">
                  <c:v>5370</c:v>
                </c:pt>
                <c:pt idx="42">
                  <c:v>14830</c:v>
                </c:pt>
                <c:pt idx="43">
                  <c:v>13570</c:v>
                </c:pt>
                <c:pt idx="44">
                  <c:v>15870</c:v>
                </c:pt>
                <c:pt idx="45">
                  <c:v>17130</c:v>
                </c:pt>
                <c:pt idx="46">
                  <c:v>15890</c:v>
                </c:pt>
                <c:pt idx="47">
                  <c:v>16300</c:v>
                </c:pt>
                <c:pt idx="48">
                  <c:v>16310</c:v>
                </c:pt>
                <c:pt idx="49">
                  <c:v>17290</c:v>
                </c:pt>
                <c:pt idx="50">
                  <c:v>18310</c:v>
                </c:pt>
                <c:pt idx="51">
                  <c:v>20400</c:v>
                </c:pt>
                <c:pt idx="52">
                  <c:v>19350</c:v>
                </c:pt>
                <c:pt idx="53">
                  <c:v>14150</c:v>
                </c:pt>
                <c:pt idx="54">
                  <c:v>13790</c:v>
                </c:pt>
                <c:pt idx="55">
                  <c:v>13120</c:v>
                </c:pt>
                <c:pt idx="56">
                  <c:v>15270</c:v>
                </c:pt>
                <c:pt idx="57">
                  <c:v>16980</c:v>
                </c:pt>
                <c:pt idx="58">
                  <c:v>15590</c:v>
                </c:pt>
                <c:pt idx="59">
                  <c:v>16090</c:v>
                </c:pt>
                <c:pt idx="60">
                  <c:v>16570</c:v>
                </c:pt>
                <c:pt idx="61">
                  <c:v>18970</c:v>
                </c:pt>
                <c:pt idx="62">
                  <c:v>18450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17600</c:v>
                </c:pt>
                <c:pt idx="73">
                  <c:v>18100</c:v>
                </c:pt>
                <c:pt idx="74">
                  <c:v>17200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4630</c:v>
                </c:pt>
                <c:pt idx="81">
                  <c:v>16435</c:v>
                </c:pt>
                <c:pt idx="82">
                  <c:v>14258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28772</c:v>
                </c:pt>
                <c:pt idx="89">
                  <c:v>0</c:v>
                </c:pt>
                <c:pt idx="90">
                  <c:v>0</c:v>
                </c:pt>
                <c:pt idx="91">
                  <c:v>7542</c:v>
                </c:pt>
                <c:pt idx="92">
                  <c:v>6076</c:v>
                </c:pt>
                <c:pt idx="93">
                  <c:v>0</c:v>
                </c:pt>
                <c:pt idx="94">
                  <c:v>54955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3">
                  <c:v>0</c:v>
                </c:pt>
                <c:pt idx="144">
                  <c:v>16262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12440</c:v>
                </c:pt>
                <c:pt idx="152">
                  <c:v>12125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9734</c:v>
                </c:pt>
                <c:pt idx="158">
                  <c:v>0</c:v>
                </c:pt>
                <c:pt idx="159">
                  <c:v>12063</c:v>
                </c:pt>
                <c:pt idx="160">
                  <c:v>12236</c:v>
                </c:pt>
                <c:pt idx="161">
                  <c:v>6105</c:v>
                </c:pt>
                <c:pt idx="162">
                  <c:v>11281</c:v>
                </c:pt>
                <c:pt idx="163">
                  <c:v>9424</c:v>
                </c:pt>
                <c:pt idx="164">
                  <c:v>12123</c:v>
                </c:pt>
                <c:pt idx="165">
                  <c:v>7527</c:v>
                </c:pt>
                <c:pt idx="166">
                  <c:v>15499</c:v>
                </c:pt>
                <c:pt idx="167">
                  <c:v>14879</c:v>
                </c:pt>
                <c:pt idx="168">
                  <c:v>55133</c:v>
                </c:pt>
                <c:pt idx="169">
                  <c:v>47792</c:v>
                </c:pt>
                <c:pt idx="174">
                  <c:v>0</c:v>
                </c:pt>
                <c:pt idx="183">
                  <c:v>0</c:v>
                </c:pt>
                <c:pt idx="189">
                  <c:v>0</c:v>
                </c:pt>
                <c:pt idx="198">
                  <c:v>0</c:v>
                </c:pt>
                <c:pt idx="204">
                  <c:v>0</c:v>
                </c:pt>
                <c:pt idx="210">
                  <c:v>0</c:v>
                </c:pt>
                <c:pt idx="215">
                  <c:v>0</c:v>
                </c:pt>
                <c:pt idx="224">
                  <c:v>0</c:v>
                </c:pt>
                <c:pt idx="231">
                  <c:v>0</c:v>
                </c:pt>
                <c:pt idx="238">
                  <c:v>0</c:v>
                </c:pt>
                <c:pt idx="245">
                  <c:v>0</c:v>
                </c:pt>
                <c:pt idx="252">
                  <c:v>0</c:v>
                </c:pt>
                <c:pt idx="259">
                  <c:v>0</c:v>
                </c:pt>
                <c:pt idx="315">
                  <c:v>0</c:v>
                </c:pt>
                <c:pt idx="318">
                  <c:v>0</c:v>
                </c:pt>
                <c:pt idx="320">
                  <c:v>0</c:v>
                </c:pt>
                <c:pt idx="323">
                  <c:v>0</c:v>
                </c:pt>
                <c:pt idx="326">
                  <c:v>0</c:v>
                </c:pt>
                <c:pt idx="329">
                  <c:v>0</c:v>
                </c:pt>
                <c:pt idx="332">
                  <c:v>0</c:v>
                </c:pt>
                <c:pt idx="335">
                  <c:v>0</c:v>
                </c:pt>
                <c:pt idx="337">
                  <c:v>0</c:v>
                </c:pt>
                <c:pt idx="339">
                  <c:v>0</c:v>
                </c:pt>
                <c:pt idx="342">
                  <c:v>0</c:v>
                </c:pt>
                <c:pt idx="345">
                  <c:v>0</c:v>
                </c:pt>
                <c:pt idx="348">
                  <c:v>0</c:v>
                </c:pt>
                <c:pt idx="351">
                  <c:v>0</c:v>
                </c:pt>
                <c:pt idx="354">
                  <c:v>0</c:v>
                </c:pt>
                <c:pt idx="357">
                  <c:v>0</c:v>
                </c:pt>
                <c:pt idx="360">
                  <c:v>0</c:v>
                </c:pt>
                <c:pt idx="363">
                  <c:v>0</c:v>
                </c:pt>
                <c:pt idx="366">
                  <c:v>0</c:v>
                </c:pt>
                <c:pt idx="369">
                  <c:v>0</c:v>
                </c:pt>
                <c:pt idx="372">
                  <c:v>0</c:v>
                </c:pt>
                <c:pt idx="375">
                  <c:v>0</c:v>
                </c:pt>
                <c:pt idx="378">
                  <c:v>0</c:v>
                </c:pt>
                <c:pt idx="381">
                  <c:v>0</c:v>
                </c:pt>
                <c:pt idx="384">
                  <c:v>0</c:v>
                </c:pt>
                <c:pt idx="387">
                  <c:v>0</c:v>
                </c:pt>
                <c:pt idx="390">
                  <c:v>0</c:v>
                </c:pt>
                <c:pt idx="392">
                  <c:v>0</c:v>
                </c:pt>
                <c:pt idx="395">
                  <c:v>0</c:v>
                </c:pt>
                <c:pt idx="398">
                  <c:v>0</c:v>
                </c:pt>
                <c:pt idx="401">
                  <c:v>0</c:v>
                </c:pt>
                <c:pt idx="403">
                  <c:v>0</c:v>
                </c:pt>
                <c:pt idx="406">
                  <c:v>0</c:v>
                </c:pt>
                <c:pt idx="409">
                  <c:v>0</c:v>
                </c:pt>
                <c:pt idx="412">
                  <c:v>0</c:v>
                </c:pt>
                <c:pt idx="414">
                  <c:v>0</c:v>
                </c:pt>
                <c:pt idx="417">
                  <c:v>0</c:v>
                </c:pt>
                <c:pt idx="419">
                  <c:v>0</c:v>
                </c:pt>
                <c:pt idx="422">
                  <c:v>0</c:v>
                </c:pt>
                <c:pt idx="425">
                  <c:v>0</c:v>
                </c:pt>
                <c:pt idx="428">
                  <c:v>0</c:v>
                </c:pt>
                <c:pt idx="431">
                  <c:v>0</c:v>
                </c:pt>
                <c:pt idx="433">
                  <c:v>0</c:v>
                </c:pt>
                <c:pt idx="436">
                  <c:v>0</c:v>
                </c:pt>
                <c:pt idx="439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7E5-4296-9DFD-76FF26C6AA24}"/>
            </c:ext>
          </c:extLst>
        </c:ser>
        <c:ser>
          <c:idx val="12"/>
          <c:order val="13"/>
          <c:tx>
            <c:strRef>
              <c:f>Conductividad!$T$7</c:f>
              <c:strCache>
                <c:ptCount val="1"/>
                <c:pt idx="0">
                  <c:v>Rambla de las Matildes - corriente sur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Conductividad!$T$9:$T$481</c:f>
              <c:numCache>
                <c:formatCode>0</c:formatCode>
                <c:ptCount val="470"/>
                <c:pt idx="9">
                  <c:v>28000</c:v>
                </c:pt>
                <c:pt idx="11">
                  <c:v>38900</c:v>
                </c:pt>
                <c:pt idx="12">
                  <c:v>29200</c:v>
                </c:pt>
                <c:pt idx="13">
                  <c:v>25000</c:v>
                </c:pt>
                <c:pt idx="14">
                  <c:v>24400</c:v>
                </c:pt>
                <c:pt idx="15">
                  <c:v>22500</c:v>
                </c:pt>
                <c:pt idx="16">
                  <c:v>21700</c:v>
                </c:pt>
                <c:pt idx="17">
                  <c:v>23600</c:v>
                </c:pt>
                <c:pt idx="18">
                  <c:v>21900</c:v>
                </c:pt>
                <c:pt idx="19">
                  <c:v>21300</c:v>
                </c:pt>
                <c:pt idx="20">
                  <c:v>21800</c:v>
                </c:pt>
                <c:pt idx="21">
                  <c:v>16670</c:v>
                </c:pt>
                <c:pt idx="22">
                  <c:v>20300</c:v>
                </c:pt>
                <c:pt idx="23">
                  <c:v>20900</c:v>
                </c:pt>
                <c:pt idx="24">
                  <c:v>21400</c:v>
                </c:pt>
                <c:pt idx="25">
                  <c:v>22400</c:v>
                </c:pt>
                <c:pt idx="26">
                  <c:v>23600</c:v>
                </c:pt>
                <c:pt idx="27">
                  <c:v>26300</c:v>
                </c:pt>
                <c:pt idx="28">
                  <c:v>33300</c:v>
                </c:pt>
                <c:pt idx="29">
                  <c:v>26150</c:v>
                </c:pt>
                <c:pt idx="30">
                  <c:v>13710</c:v>
                </c:pt>
                <c:pt idx="31">
                  <c:v>16680</c:v>
                </c:pt>
                <c:pt idx="32">
                  <c:v>20800</c:v>
                </c:pt>
                <c:pt idx="33">
                  <c:v>19700</c:v>
                </c:pt>
                <c:pt idx="34">
                  <c:v>15060</c:v>
                </c:pt>
                <c:pt idx="35">
                  <c:v>17250</c:v>
                </c:pt>
                <c:pt idx="36">
                  <c:v>29660</c:v>
                </c:pt>
                <c:pt idx="37">
                  <c:v>31850</c:v>
                </c:pt>
                <c:pt idx="38">
                  <c:v>18080</c:v>
                </c:pt>
                <c:pt idx="39">
                  <c:v>23300</c:v>
                </c:pt>
                <c:pt idx="40">
                  <c:v>18630</c:v>
                </c:pt>
                <c:pt idx="41">
                  <c:v>15500</c:v>
                </c:pt>
                <c:pt idx="42">
                  <c:v>25440</c:v>
                </c:pt>
                <c:pt idx="43">
                  <c:v>29440</c:v>
                </c:pt>
                <c:pt idx="44">
                  <c:v>28620</c:v>
                </c:pt>
                <c:pt idx="45">
                  <c:v>28390</c:v>
                </c:pt>
                <c:pt idx="46">
                  <c:v>28610</c:v>
                </c:pt>
                <c:pt idx="47">
                  <c:v>29830</c:v>
                </c:pt>
                <c:pt idx="48">
                  <c:v>30780</c:v>
                </c:pt>
                <c:pt idx="49">
                  <c:v>30560</c:v>
                </c:pt>
                <c:pt idx="50">
                  <c:v>38160</c:v>
                </c:pt>
                <c:pt idx="51">
                  <c:v>33510</c:v>
                </c:pt>
                <c:pt idx="52">
                  <c:v>34240</c:v>
                </c:pt>
                <c:pt idx="53">
                  <c:v>31830</c:v>
                </c:pt>
                <c:pt idx="54">
                  <c:v>32790</c:v>
                </c:pt>
                <c:pt idx="55">
                  <c:v>32200</c:v>
                </c:pt>
                <c:pt idx="56">
                  <c:v>29470</c:v>
                </c:pt>
                <c:pt idx="57">
                  <c:v>33900</c:v>
                </c:pt>
                <c:pt idx="58">
                  <c:v>31670</c:v>
                </c:pt>
                <c:pt idx="59">
                  <c:v>30400</c:v>
                </c:pt>
                <c:pt idx="60">
                  <c:v>30360</c:v>
                </c:pt>
                <c:pt idx="61">
                  <c:v>33820</c:v>
                </c:pt>
                <c:pt idx="62">
                  <c:v>30060</c:v>
                </c:pt>
                <c:pt idx="63">
                  <c:v>26240</c:v>
                </c:pt>
                <c:pt idx="64">
                  <c:v>25130</c:v>
                </c:pt>
                <c:pt idx="65">
                  <c:v>24240</c:v>
                </c:pt>
                <c:pt idx="66">
                  <c:v>27350</c:v>
                </c:pt>
                <c:pt idx="67">
                  <c:v>28000</c:v>
                </c:pt>
                <c:pt idx="68">
                  <c:v>26580</c:v>
                </c:pt>
                <c:pt idx="69">
                  <c:v>25450</c:v>
                </c:pt>
                <c:pt idx="70">
                  <c:v>25820</c:v>
                </c:pt>
                <c:pt idx="71">
                  <c:v>26100</c:v>
                </c:pt>
                <c:pt idx="72">
                  <c:v>19300</c:v>
                </c:pt>
                <c:pt idx="73">
                  <c:v>23800</c:v>
                </c:pt>
                <c:pt idx="74">
                  <c:v>24200</c:v>
                </c:pt>
                <c:pt idx="75">
                  <c:v>22590</c:v>
                </c:pt>
                <c:pt idx="76">
                  <c:v>24827</c:v>
                </c:pt>
                <c:pt idx="77">
                  <c:v>24970</c:v>
                </c:pt>
                <c:pt idx="78">
                  <c:v>26496</c:v>
                </c:pt>
                <c:pt idx="79">
                  <c:v>27646</c:v>
                </c:pt>
                <c:pt idx="80">
                  <c:v>17630</c:v>
                </c:pt>
                <c:pt idx="81">
                  <c:v>22843</c:v>
                </c:pt>
                <c:pt idx="82">
                  <c:v>20860</c:v>
                </c:pt>
                <c:pt idx="83">
                  <c:v>24854</c:v>
                </c:pt>
                <c:pt idx="84">
                  <c:v>28838</c:v>
                </c:pt>
                <c:pt idx="85">
                  <c:v>23203</c:v>
                </c:pt>
                <c:pt idx="86">
                  <c:v>23483</c:v>
                </c:pt>
                <c:pt idx="87">
                  <c:v>23190</c:v>
                </c:pt>
                <c:pt idx="88">
                  <c:v>30762</c:v>
                </c:pt>
                <c:pt idx="89">
                  <c:v>32655</c:v>
                </c:pt>
                <c:pt idx="90">
                  <c:v>36655</c:v>
                </c:pt>
                <c:pt idx="91">
                  <c:v>20168</c:v>
                </c:pt>
                <c:pt idx="92">
                  <c:v>27213</c:v>
                </c:pt>
                <c:pt idx="93">
                  <c:v>25670</c:v>
                </c:pt>
                <c:pt idx="94">
                  <c:v>39620</c:v>
                </c:pt>
                <c:pt idx="95">
                  <c:v>39056</c:v>
                </c:pt>
                <c:pt idx="96">
                  <c:v>43799</c:v>
                </c:pt>
                <c:pt idx="97">
                  <c:v>37101</c:v>
                </c:pt>
                <c:pt idx="98">
                  <c:v>46233</c:v>
                </c:pt>
                <c:pt idx="99">
                  <c:v>42145</c:v>
                </c:pt>
                <c:pt idx="100">
                  <c:v>41149</c:v>
                </c:pt>
                <c:pt idx="101">
                  <c:v>41032</c:v>
                </c:pt>
                <c:pt idx="102">
                  <c:v>44472</c:v>
                </c:pt>
                <c:pt idx="103">
                  <c:v>42963</c:v>
                </c:pt>
                <c:pt idx="104">
                  <c:v>47632</c:v>
                </c:pt>
                <c:pt idx="111">
                  <c:v>48090</c:v>
                </c:pt>
                <c:pt idx="118">
                  <c:v>38520</c:v>
                </c:pt>
                <c:pt idx="125">
                  <c:v>44825</c:v>
                </c:pt>
                <c:pt idx="132">
                  <c:v>36518</c:v>
                </c:pt>
                <c:pt idx="133">
                  <c:v>42155</c:v>
                </c:pt>
                <c:pt idx="134">
                  <c:v>36432</c:v>
                </c:pt>
                <c:pt idx="135">
                  <c:v>33938</c:v>
                </c:pt>
                <c:pt idx="136">
                  <c:v>33762</c:v>
                </c:pt>
                <c:pt idx="137">
                  <c:v>31755</c:v>
                </c:pt>
                <c:pt idx="138">
                  <c:v>29552</c:v>
                </c:pt>
                <c:pt idx="139">
                  <c:v>28031</c:v>
                </c:pt>
                <c:pt idx="140">
                  <c:v>25779</c:v>
                </c:pt>
                <c:pt idx="141">
                  <c:v>25560</c:v>
                </c:pt>
                <c:pt idx="142">
                  <c:v>22542</c:v>
                </c:pt>
                <c:pt idx="143">
                  <c:v>24285</c:v>
                </c:pt>
                <c:pt idx="144">
                  <c:v>23326</c:v>
                </c:pt>
                <c:pt idx="145">
                  <c:v>23942</c:v>
                </c:pt>
                <c:pt idx="146">
                  <c:v>22281</c:v>
                </c:pt>
                <c:pt idx="147">
                  <c:v>22746</c:v>
                </c:pt>
                <c:pt idx="148">
                  <c:v>27969</c:v>
                </c:pt>
                <c:pt idx="149">
                  <c:v>22570</c:v>
                </c:pt>
                <c:pt idx="150">
                  <c:v>22104</c:v>
                </c:pt>
                <c:pt idx="151">
                  <c:v>21262</c:v>
                </c:pt>
                <c:pt idx="152">
                  <c:v>22375</c:v>
                </c:pt>
                <c:pt idx="153">
                  <c:v>21487</c:v>
                </c:pt>
                <c:pt idx="154">
                  <c:v>24912</c:v>
                </c:pt>
                <c:pt idx="155">
                  <c:v>22208</c:v>
                </c:pt>
                <c:pt idx="156">
                  <c:v>25827</c:v>
                </c:pt>
                <c:pt idx="157">
                  <c:v>19523</c:v>
                </c:pt>
                <c:pt idx="158">
                  <c:v>24684</c:v>
                </c:pt>
                <c:pt idx="159">
                  <c:v>15881</c:v>
                </c:pt>
                <c:pt idx="160">
                  <c:v>10518</c:v>
                </c:pt>
                <c:pt idx="161">
                  <c:v>5093</c:v>
                </c:pt>
                <c:pt idx="162">
                  <c:v>16121</c:v>
                </c:pt>
                <c:pt idx="163">
                  <c:v>12400</c:v>
                </c:pt>
                <c:pt idx="164">
                  <c:v>15500</c:v>
                </c:pt>
                <c:pt idx="165">
                  <c:v>11010</c:v>
                </c:pt>
                <c:pt idx="166">
                  <c:v>13820</c:v>
                </c:pt>
                <c:pt idx="167">
                  <c:v>14020</c:v>
                </c:pt>
                <c:pt idx="168">
                  <c:v>19157</c:v>
                </c:pt>
                <c:pt idx="169">
                  <c:v>16141</c:v>
                </c:pt>
                <c:pt idx="170">
                  <c:v>15935</c:v>
                </c:pt>
                <c:pt idx="171">
                  <c:v>15337</c:v>
                </c:pt>
                <c:pt idx="172">
                  <c:v>22803</c:v>
                </c:pt>
                <c:pt idx="173">
                  <c:v>18696</c:v>
                </c:pt>
                <c:pt idx="174">
                  <c:v>16349</c:v>
                </c:pt>
                <c:pt idx="175">
                  <c:v>18248</c:v>
                </c:pt>
                <c:pt idx="176">
                  <c:v>19319</c:v>
                </c:pt>
                <c:pt idx="177">
                  <c:v>18223</c:v>
                </c:pt>
                <c:pt idx="178">
                  <c:v>19213</c:v>
                </c:pt>
                <c:pt idx="179">
                  <c:v>18521</c:v>
                </c:pt>
                <c:pt idx="180">
                  <c:v>19002</c:v>
                </c:pt>
                <c:pt idx="181">
                  <c:v>20223</c:v>
                </c:pt>
                <c:pt idx="182">
                  <c:v>18998</c:v>
                </c:pt>
                <c:pt idx="183">
                  <c:v>16230</c:v>
                </c:pt>
                <c:pt idx="184">
                  <c:v>20350</c:v>
                </c:pt>
                <c:pt idx="185">
                  <c:v>19300</c:v>
                </c:pt>
                <c:pt idx="186">
                  <c:v>20540</c:v>
                </c:pt>
                <c:pt idx="187">
                  <c:v>20230</c:v>
                </c:pt>
                <c:pt idx="188">
                  <c:v>20112</c:v>
                </c:pt>
                <c:pt idx="189">
                  <c:v>18402</c:v>
                </c:pt>
                <c:pt idx="190">
                  <c:v>19226</c:v>
                </c:pt>
                <c:pt idx="191">
                  <c:v>19615</c:v>
                </c:pt>
                <c:pt idx="192">
                  <c:v>19301</c:v>
                </c:pt>
                <c:pt idx="193">
                  <c:v>20254</c:v>
                </c:pt>
                <c:pt idx="194">
                  <c:v>20642</c:v>
                </c:pt>
                <c:pt idx="195">
                  <c:v>19475</c:v>
                </c:pt>
                <c:pt idx="196">
                  <c:v>18893</c:v>
                </c:pt>
                <c:pt idx="197">
                  <c:v>19712</c:v>
                </c:pt>
                <c:pt idx="198">
                  <c:v>21576</c:v>
                </c:pt>
                <c:pt idx="199">
                  <c:v>21670</c:v>
                </c:pt>
                <c:pt idx="200">
                  <c:v>20930</c:v>
                </c:pt>
                <c:pt idx="201">
                  <c:v>19456</c:v>
                </c:pt>
                <c:pt idx="202">
                  <c:v>21400</c:v>
                </c:pt>
                <c:pt idx="203">
                  <c:v>21120</c:v>
                </c:pt>
                <c:pt idx="204">
                  <c:v>21224</c:v>
                </c:pt>
                <c:pt idx="205">
                  <c:v>20135</c:v>
                </c:pt>
                <c:pt idx="206">
                  <c:v>23246</c:v>
                </c:pt>
                <c:pt idx="207">
                  <c:v>21136</c:v>
                </c:pt>
                <c:pt idx="208">
                  <c:v>21980</c:v>
                </c:pt>
                <c:pt idx="209">
                  <c:v>22410</c:v>
                </c:pt>
                <c:pt idx="210">
                  <c:v>22090</c:v>
                </c:pt>
                <c:pt idx="211">
                  <c:v>23090</c:v>
                </c:pt>
                <c:pt idx="212">
                  <c:v>23129</c:v>
                </c:pt>
                <c:pt idx="213">
                  <c:v>22557</c:v>
                </c:pt>
                <c:pt idx="214">
                  <c:v>22860</c:v>
                </c:pt>
                <c:pt idx="215">
                  <c:v>24535</c:v>
                </c:pt>
                <c:pt idx="216">
                  <c:v>23061</c:v>
                </c:pt>
                <c:pt idx="217">
                  <c:v>24360</c:v>
                </c:pt>
                <c:pt idx="218">
                  <c:v>27140</c:v>
                </c:pt>
                <c:pt idx="219">
                  <c:v>24900</c:v>
                </c:pt>
                <c:pt idx="220">
                  <c:v>24100</c:v>
                </c:pt>
                <c:pt idx="221">
                  <c:v>23912</c:v>
                </c:pt>
                <c:pt idx="222">
                  <c:v>26505</c:v>
                </c:pt>
                <c:pt idx="223">
                  <c:v>27968</c:v>
                </c:pt>
                <c:pt idx="224">
                  <c:v>22708</c:v>
                </c:pt>
                <c:pt idx="225">
                  <c:v>24880</c:v>
                </c:pt>
                <c:pt idx="226">
                  <c:v>25932</c:v>
                </c:pt>
                <c:pt idx="227">
                  <c:v>25327</c:v>
                </c:pt>
                <c:pt idx="228">
                  <c:v>24150</c:v>
                </c:pt>
                <c:pt idx="229">
                  <c:v>26522</c:v>
                </c:pt>
                <c:pt idx="230">
                  <c:v>22568</c:v>
                </c:pt>
                <c:pt idx="231">
                  <c:v>31729</c:v>
                </c:pt>
                <c:pt idx="232">
                  <c:v>23368</c:v>
                </c:pt>
                <c:pt idx="233">
                  <c:v>25582</c:v>
                </c:pt>
                <c:pt idx="234">
                  <c:v>25118</c:v>
                </c:pt>
                <c:pt idx="235">
                  <c:v>24158</c:v>
                </c:pt>
                <c:pt idx="236">
                  <c:v>22390</c:v>
                </c:pt>
                <c:pt idx="237">
                  <c:v>22988</c:v>
                </c:pt>
                <c:pt idx="238">
                  <c:v>28820</c:v>
                </c:pt>
                <c:pt idx="239">
                  <c:v>27352</c:v>
                </c:pt>
                <c:pt idx="240">
                  <c:v>26070</c:v>
                </c:pt>
                <c:pt idx="241">
                  <c:v>27325</c:v>
                </c:pt>
                <c:pt idx="242">
                  <c:v>26877</c:v>
                </c:pt>
                <c:pt idx="243">
                  <c:v>27456</c:v>
                </c:pt>
                <c:pt idx="244">
                  <c:v>25930</c:v>
                </c:pt>
                <c:pt idx="245">
                  <c:v>26440</c:v>
                </c:pt>
                <c:pt idx="246">
                  <c:v>25820</c:v>
                </c:pt>
                <c:pt idx="247">
                  <c:v>27572</c:v>
                </c:pt>
                <c:pt idx="248">
                  <c:v>29372</c:v>
                </c:pt>
                <c:pt idx="249">
                  <c:v>29396</c:v>
                </c:pt>
                <c:pt idx="250">
                  <c:v>29330</c:v>
                </c:pt>
                <c:pt idx="251">
                  <c:v>27116</c:v>
                </c:pt>
                <c:pt idx="252">
                  <c:v>23225</c:v>
                </c:pt>
                <c:pt idx="253">
                  <c:v>23147</c:v>
                </c:pt>
                <c:pt idx="254">
                  <c:v>24785</c:v>
                </c:pt>
                <c:pt idx="255">
                  <c:v>27190</c:v>
                </c:pt>
                <c:pt idx="256">
                  <c:v>30896</c:v>
                </c:pt>
                <c:pt idx="257">
                  <c:v>30236</c:v>
                </c:pt>
                <c:pt idx="258">
                  <c:v>29573</c:v>
                </c:pt>
                <c:pt idx="259">
                  <c:v>28579</c:v>
                </c:pt>
                <c:pt idx="260">
                  <c:v>26148</c:v>
                </c:pt>
                <c:pt idx="261">
                  <c:v>25806</c:v>
                </c:pt>
                <c:pt idx="262">
                  <c:v>26209</c:v>
                </c:pt>
                <c:pt idx="263">
                  <c:v>26363</c:v>
                </c:pt>
                <c:pt idx="264">
                  <c:v>28116</c:v>
                </c:pt>
                <c:pt idx="265">
                  <c:v>25107</c:v>
                </c:pt>
                <c:pt idx="266">
                  <c:v>25709</c:v>
                </c:pt>
                <c:pt idx="267">
                  <c:v>25851</c:v>
                </c:pt>
                <c:pt idx="268">
                  <c:v>26033</c:v>
                </c:pt>
                <c:pt idx="269">
                  <c:v>26140</c:v>
                </c:pt>
                <c:pt idx="270">
                  <c:v>26870</c:v>
                </c:pt>
                <c:pt idx="271">
                  <c:v>26004</c:v>
                </c:pt>
                <c:pt idx="272">
                  <c:v>25209</c:v>
                </c:pt>
                <c:pt idx="273">
                  <c:v>6519</c:v>
                </c:pt>
                <c:pt idx="274">
                  <c:v>14640</c:v>
                </c:pt>
                <c:pt idx="275">
                  <c:v>19889</c:v>
                </c:pt>
                <c:pt idx="276">
                  <c:v>24433</c:v>
                </c:pt>
                <c:pt idx="277">
                  <c:v>20256</c:v>
                </c:pt>
                <c:pt idx="278">
                  <c:v>16663</c:v>
                </c:pt>
                <c:pt idx="279">
                  <c:v>16920</c:v>
                </c:pt>
                <c:pt idx="280">
                  <c:v>18361</c:v>
                </c:pt>
                <c:pt idx="281">
                  <c:v>19220</c:v>
                </c:pt>
                <c:pt idx="282">
                  <c:v>18416</c:v>
                </c:pt>
                <c:pt idx="283">
                  <c:v>18312</c:v>
                </c:pt>
                <c:pt idx="284">
                  <c:v>16349</c:v>
                </c:pt>
                <c:pt idx="285">
                  <c:v>17031</c:v>
                </c:pt>
                <c:pt idx="286">
                  <c:v>18106</c:v>
                </c:pt>
                <c:pt idx="287">
                  <c:v>18721</c:v>
                </c:pt>
                <c:pt idx="288">
                  <c:v>17047</c:v>
                </c:pt>
                <c:pt idx="289">
                  <c:v>18468</c:v>
                </c:pt>
                <c:pt idx="290">
                  <c:v>17880</c:v>
                </c:pt>
                <c:pt idx="291">
                  <c:v>17700</c:v>
                </c:pt>
                <c:pt idx="292">
                  <c:v>17491</c:v>
                </c:pt>
                <c:pt idx="293">
                  <c:v>15096</c:v>
                </c:pt>
                <c:pt idx="294">
                  <c:v>14630</c:v>
                </c:pt>
                <c:pt idx="295">
                  <c:v>13710</c:v>
                </c:pt>
                <c:pt idx="296">
                  <c:v>16650</c:v>
                </c:pt>
                <c:pt idx="297">
                  <c:v>18319</c:v>
                </c:pt>
                <c:pt idx="298">
                  <c:v>17820</c:v>
                </c:pt>
                <c:pt idx="299">
                  <c:v>19278</c:v>
                </c:pt>
                <c:pt idx="300">
                  <c:v>16683</c:v>
                </c:pt>
                <c:pt idx="301">
                  <c:v>17286</c:v>
                </c:pt>
                <c:pt idx="302">
                  <c:v>17035</c:v>
                </c:pt>
                <c:pt idx="303">
                  <c:v>16417</c:v>
                </c:pt>
                <c:pt idx="304">
                  <c:v>19422</c:v>
                </c:pt>
                <c:pt idx="305">
                  <c:v>19535</c:v>
                </c:pt>
                <c:pt idx="306">
                  <c:v>21297</c:v>
                </c:pt>
                <c:pt idx="307">
                  <c:v>19020</c:v>
                </c:pt>
                <c:pt idx="308">
                  <c:v>18960</c:v>
                </c:pt>
                <c:pt idx="309">
                  <c:v>19860</c:v>
                </c:pt>
                <c:pt idx="310">
                  <c:v>18460</c:v>
                </c:pt>
                <c:pt idx="311">
                  <c:v>18110</c:v>
                </c:pt>
                <c:pt idx="312">
                  <c:v>17113</c:v>
                </c:pt>
                <c:pt idx="313">
                  <c:v>19410</c:v>
                </c:pt>
                <c:pt idx="314">
                  <c:v>18636</c:v>
                </c:pt>
                <c:pt idx="315">
                  <c:v>18993</c:v>
                </c:pt>
                <c:pt idx="316">
                  <c:v>19037</c:v>
                </c:pt>
                <c:pt idx="317">
                  <c:v>19710</c:v>
                </c:pt>
                <c:pt idx="318">
                  <c:v>18188</c:v>
                </c:pt>
                <c:pt idx="319">
                  <c:v>20765</c:v>
                </c:pt>
                <c:pt idx="320">
                  <c:v>23729</c:v>
                </c:pt>
                <c:pt idx="321">
                  <c:v>21523</c:v>
                </c:pt>
                <c:pt idx="322">
                  <c:v>20170</c:v>
                </c:pt>
                <c:pt idx="323">
                  <c:v>21107</c:v>
                </c:pt>
                <c:pt idx="324">
                  <c:v>21508</c:v>
                </c:pt>
                <c:pt idx="325">
                  <c:v>21488</c:v>
                </c:pt>
                <c:pt idx="326">
                  <c:v>21243</c:v>
                </c:pt>
                <c:pt idx="327">
                  <c:v>21488</c:v>
                </c:pt>
                <c:pt idx="328">
                  <c:v>22686</c:v>
                </c:pt>
                <c:pt idx="329">
                  <c:v>22262</c:v>
                </c:pt>
                <c:pt idx="330">
                  <c:v>22578</c:v>
                </c:pt>
                <c:pt idx="331">
                  <c:v>22329</c:v>
                </c:pt>
                <c:pt idx="332">
                  <c:v>22482</c:v>
                </c:pt>
                <c:pt idx="333">
                  <c:v>23179</c:v>
                </c:pt>
                <c:pt idx="334">
                  <c:v>23496</c:v>
                </c:pt>
                <c:pt idx="335">
                  <c:v>25242</c:v>
                </c:pt>
                <c:pt idx="336">
                  <c:v>24814</c:v>
                </c:pt>
                <c:pt idx="337">
                  <c:v>21919</c:v>
                </c:pt>
                <c:pt idx="338">
                  <c:v>20823</c:v>
                </c:pt>
                <c:pt idx="339">
                  <c:v>22776</c:v>
                </c:pt>
                <c:pt idx="340">
                  <c:v>25314</c:v>
                </c:pt>
                <c:pt idx="341">
                  <c:v>28275</c:v>
                </c:pt>
                <c:pt idx="342">
                  <c:v>22309</c:v>
                </c:pt>
                <c:pt idx="343">
                  <c:v>27687</c:v>
                </c:pt>
                <c:pt idx="344">
                  <c:v>29504</c:v>
                </c:pt>
                <c:pt idx="345">
                  <c:v>30148</c:v>
                </c:pt>
                <c:pt idx="346">
                  <c:v>29429</c:v>
                </c:pt>
                <c:pt idx="347">
                  <c:v>33329</c:v>
                </c:pt>
                <c:pt idx="348">
                  <c:v>31624</c:v>
                </c:pt>
                <c:pt idx="349">
                  <c:v>34487</c:v>
                </c:pt>
                <c:pt idx="350">
                  <c:v>34414</c:v>
                </c:pt>
                <c:pt idx="351">
                  <c:v>32701</c:v>
                </c:pt>
                <c:pt idx="352">
                  <c:v>0</c:v>
                </c:pt>
                <c:pt idx="353">
                  <c:v>33861</c:v>
                </c:pt>
                <c:pt idx="354">
                  <c:v>34508</c:v>
                </c:pt>
                <c:pt idx="355">
                  <c:v>7653</c:v>
                </c:pt>
                <c:pt idx="356">
                  <c:v>12090</c:v>
                </c:pt>
                <c:pt idx="357">
                  <c:v>19615</c:v>
                </c:pt>
                <c:pt idx="358">
                  <c:v>17920</c:v>
                </c:pt>
                <c:pt idx="359">
                  <c:v>25110</c:v>
                </c:pt>
                <c:pt idx="360">
                  <c:v>21313</c:v>
                </c:pt>
                <c:pt idx="361">
                  <c:v>20438</c:v>
                </c:pt>
                <c:pt idx="362">
                  <c:v>21249</c:v>
                </c:pt>
                <c:pt idx="363">
                  <c:v>21625</c:v>
                </c:pt>
                <c:pt idx="364">
                  <c:v>21690</c:v>
                </c:pt>
                <c:pt idx="365">
                  <c:v>23370</c:v>
                </c:pt>
                <c:pt idx="366">
                  <c:v>26240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46601</c:v>
                </c:pt>
                <c:pt idx="377">
                  <c:v>56794</c:v>
                </c:pt>
                <c:pt idx="378">
                  <c:v>49061</c:v>
                </c:pt>
                <c:pt idx="379">
                  <c:v>56092</c:v>
                </c:pt>
                <c:pt idx="380">
                  <c:v>48684</c:v>
                </c:pt>
                <c:pt idx="381">
                  <c:v>51208</c:v>
                </c:pt>
                <c:pt idx="382">
                  <c:v>43921</c:v>
                </c:pt>
                <c:pt idx="383">
                  <c:v>46604</c:v>
                </c:pt>
                <c:pt idx="384">
                  <c:v>45227</c:v>
                </c:pt>
                <c:pt idx="385">
                  <c:v>48476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48723</c:v>
                </c:pt>
                <c:pt idx="391">
                  <c:v>0</c:v>
                </c:pt>
                <c:pt idx="392">
                  <c:v>43960</c:v>
                </c:pt>
                <c:pt idx="393">
                  <c:v>57813</c:v>
                </c:pt>
                <c:pt idx="394">
                  <c:v>51823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33785</c:v>
                </c:pt>
                <c:pt idx="399">
                  <c:v>32089</c:v>
                </c:pt>
                <c:pt idx="400">
                  <c:v>33713</c:v>
                </c:pt>
                <c:pt idx="401">
                  <c:v>34260</c:v>
                </c:pt>
                <c:pt idx="402">
                  <c:v>33509</c:v>
                </c:pt>
                <c:pt idx="403">
                  <c:v>23140</c:v>
                </c:pt>
                <c:pt idx="404">
                  <c:v>29246</c:v>
                </c:pt>
                <c:pt idx="405">
                  <c:v>29550</c:v>
                </c:pt>
                <c:pt idx="406">
                  <c:v>26450</c:v>
                </c:pt>
                <c:pt idx="407">
                  <c:v>32849</c:v>
                </c:pt>
                <c:pt idx="408">
                  <c:v>32140</c:v>
                </c:pt>
                <c:pt idx="409">
                  <c:v>56860</c:v>
                </c:pt>
                <c:pt idx="410">
                  <c:v>32666</c:v>
                </c:pt>
                <c:pt idx="411">
                  <c:v>33214</c:v>
                </c:pt>
                <c:pt idx="412">
                  <c:v>32106</c:v>
                </c:pt>
                <c:pt idx="413">
                  <c:v>29286</c:v>
                </c:pt>
                <c:pt idx="414">
                  <c:v>26941</c:v>
                </c:pt>
                <c:pt idx="415">
                  <c:v>27239</c:v>
                </c:pt>
                <c:pt idx="416">
                  <c:v>32417</c:v>
                </c:pt>
                <c:pt idx="417">
                  <c:v>28473</c:v>
                </c:pt>
                <c:pt idx="418">
                  <c:v>29325</c:v>
                </c:pt>
                <c:pt idx="419">
                  <c:v>27233</c:v>
                </c:pt>
                <c:pt idx="420">
                  <c:v>27218</c:v>
                </c:pt>
                <c:pt idx="421">
                  <c:v>24853</c:v>
                </c:pt>
                <c:pt idx="422">
                  <c:v>31820</c:v>
                </c:pt>
                <c:pt idx="423">
                  <c:v>25966</c:v>
                </c:pt>
                <c:pt idx="424">
                  <c:v>28493</c:v>
                </c:pt>
                <c:pt idx="425">
                  <c:v>22010</c:v>
                </c:pt>
                <c:pt idx="426">
                  <c:v>23290</c:v>
                </c:pt>
                <c:pt idx="427">
                  <c:v>25910</c:v>
                </c:pt>
                <c:pt idx="428">
                  <c:v>24646</c:v>
                </c:pt>
                <c:pt idx="429">
                  <c:v>25007</c:v>
                </c:pt>
                <c:pt idx="430">
                  <c:v>24728</c:v>
                </c:pt>
                <c:pt idx="431">
                  <c:v>24607</c:v>
                </c:pt>
                <c:pt idx="432">
                  <c:v>25009</c:v>
                </c:pt>
                <c:pt idx="433">
                  <c:v>24177</c:v>
                </c:pt>
                <c:pt idx="434">
                  <c:v>22324</c:v>
                </c:pt>
                <c:pt idx="435">
                  <c:v>21771</c:v>
                </c:pt>
                <c:pt idx="436">
                  <c:v>22285</c:v>
                </c:pt>
                <c:pt idx="437">
                  <c:v>21383</c:v>
                </c:pt>
                <c:pt idx="438">
                  <c:v>21902</c:v>
                </c:pt>
                <c:pt idx="439">
                  <c:v>21170</c:v>
                </c:pt>
                <c:pt idx="440">
                  <c:v>21703</c:v>
                </c:pt>
                <c:pt idx="441">
                  <c:v>22066</c:v>
                </c:pt>
                <c:pt idx="442">
                  <c:v>20760</c:v>
                </c:pt>
                <c:pt idx="443">
                  <c:v>26319</c:v>
                </c:pt>
                <c:pt idx="444">
                  <c:v>24016</c:v>
                </c:pt>
                <c:pt idx="445">
                  <c:v>24118</c:v>
                </c:pt>
                <c:pt idx="446">
                  <c:v>23010</c:v>
                </c:pt>
                <c:pt idx="447">
                  <c:v>22310</c:v>
                </c:pt>
                <c:pt idx="448">
                  <c:v>21904</c:v>
                </c:pt>
                <c:pt idx="449">
                  <c:v>22980</c:v>
                </c:pt>
                <c:pt idx="450">
                  <c:v>22820</c:v>
                </c:pt>
                <c:pt idx="451">
                  <c:v>18001</c:v>
                </c:pt>
                <c:pt idx="452">
                  <c:v>21734</c:v>
                </c:pt>
                <c:pt idx="453">
                  <c:v>20902</c:v>
                </c:pt>
                <c:pt idx="454">
                  <c:v>21580</c:v>
                </c:pt>
                <c:pt idx="455">
                  <c:v>22249</c:v>
                </c:pt>
                <c:pt idx="456">
                  <c:v>22731</c:v>
                </c:pt>
                <c:pt idx="457">
                  <c:v>30937</c:v>
                </c:pt>
                <c:pt idx="458">
                  <c:v>29510</c:v>
                </c:pt>
                <c:pt idx="459">
                  <c:v>27321</c:v>
                </c:pt>
                <c:pt idx="460">
                  <c:v>27116</c:v>
                </c:pt>
                <c:pt idx="461">
                  <c:v>26925</c:v>
                </c:pt>
                <c:pt idx="462">
                  <c:v>25949</c:v>
                </c:pt>
                <c:pt idx="463">
                  <c:v>23417</c:v>
                </c:pt>
                <c:pt idx="464">
                  <c:v>23335</c:v>
                </c:pt>
                <c:pt idx="465">
                  <c:v>24187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7E5-4296-9DFD-76FF26C6AA24}"/>
            </c:ext>
          </c:extLst>
        </c:ser>
        <c:ser>
          <c:idx val="14"/>
          <c:order val="14"/>
          <c:tx>
            <c:strRef>
              <c:f>Conductividad!$E$7</c:f>
              <c:strCache>
                <c:ptCount val="1"/>
                <c:pt idx="0">
                  <c:v>Aguas arriba Barrio de la Fuensanta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Conductividad!$E$8:$E$127</c:f>
            </c:numRef>
          </c:val>
          <c:smooth val="0"/>
          <c:extLst>
            <c:ext xmlns:c16="http://schemas.microsoft.com/office/drawing/2014/chart" uri="{C3380CC4-5D6E-409C-BE32-E72D297353CC}">
              <c16:uniqueId val="{00000000-A696-4952-BB32-5AE562BE7855}"/>
            </c:ext>
          </c:extLst>
        </c:ser>
        <c:ser>
          <c:idx val="15"/>
          <c:order val="15"/>
          <c:tx>
            <c:strRef>
              <c:f>Conductividad!$U$7</c:f>
              <c:strCache>
                <c:ptCount val="1"/>
                <c:pt idx="0">
                  <c:v>Lo Poyo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Conductividad!$U$9:$U$481</c:f>
              <c:numCache>
                <c:formatCode>0.00</c:formatCode>
                <c:ptCount val="470"/>
                <c:pt idx="133" formatCode="0">
                  <c:v>46684</c:v>
                </c:pt>
                <c:pt idx="134" formatCode="0">
                  <c:v>45341</c:v>
                </c:pt>
                <c:pt idx="135" formatCode="0">
                  <c:v>43105</c:v>
                </c:pt>
                <c:pt idx="136" formatCode="0">
                  <c:v>43949</c:v>
                </c:pt>
                <c:pt idx="137" formatCode="0">
                  <c:v>39250</c:v>
                </c:pt>
                <c:pt idx="138" formatCode="0">
                  <c:v>36154</c:v>
                </c:pt>
                <c:pt idx="139" formatCode="0">
                  <c:v>37759</c:v>
                </c:pt>
                <c:pt idx="140" formatCode="0">
                  <c:v>29637</c:v>
                </c:pt>
                <c:pt idx="141" formatCode="0">
                  <c:v>28929</c:v>
                </c:pt>
                <c:pt idx="142" formatCode="0">
                  <c:v>21099</c:v>
                </c:pt>
                <c:pt idx="143" formatCode="0">
                  <c:v>32023</c:v>
                </c:pt>
                <c:pt idx="144" formatCode="0">
                  <c:v>24562</c:v>
                </c:pt>
                <c:pt idx="145" formatCode="0">
                  <c:v>25734</c:v>
                </c:pt>
                <c:pt idx="146" formatCode="0">
                  <c:v>43317</c:v>
                </c:pt>
                <c:pt idx="147" formatCode="0">
                  <c:v>27221</c:v>
                </c:pt>
                <c:pt idx="148" formatCode="0">
                  <c:v>31625</c:v>
                </c:pt>
                <c:pt idx="149" formatCode="0">
                  <c:v>22953</c:v>
                </c:pt>
                <c:pt idx="150" formatCode="0">
                  <c:v>22739</c:v>
                </c:pt>
                <c:pt idx="151" formatCode="0">
                  <c:v>21784</c:v>
                </c:pt>
                <c:pt idx="152" formatCode="0">
                  <c:v>22125</c:v>
                </c:pt>
                <c:pt idx="153" formatCode="0">
                  <c:v>25690</c:v>
                </c:pt>
                <c:pt idx="154" formatCode="0">
                  <c:v>27588</c:v>
                </c:pt>
                <c:pt idx="155" formatCode="0">
                  <c:v>26638</c:v>
                </c:pt>
                <c:pt idx="156" formatCode="0">
                  <c:v>31550</c:v>
                </c:pt>
                <c:pt idx="157" formatCode="0">
                  <c:v>21569</c:v>
                </c:pt>
                <c:pt idx="158" formatCode="0">
                  <c:v>28610</c:v>
                </c:pt>
                <c:pt idx="159" formatCode="0">
                  <c:v>14932</c:v>
                </c:pt>
                <c:pt idx="160" formatCode="0">
                  <c:v>11513</c:v>
                </c:pt>
                <c:pt idx="161" formatCode="0">
                  <c:v>6238</c:v>
                </c:pt>
                <c:pt idx="162" formatCode="0">
                  <c:v>14342</c:v>
                </c:pt>
                <c:pt idx="163" formatCode="0">
                  <c:v>13243</c:v>
                </c:pt>
                <c:pt idx="164" formatCode="0">
                  <c:v>23382</c:v>
                </c:pt>
                <c:pt idx="165" formatCode="0">
                  <c:v>15343</c:v>
                </c:pt>
                <c:pt idx="166" formatCode="0">
                  <c:v>20939</c:v>
                </c:pt>
                <c:pt idx="167" formatCode="0">
                  <c:v>22850</c:v>
                </c:pt>
                <c:pt idx="168" formatCode="0">
                  <c:v>29373</c:v>
                </c:pt>
                <c:pt idx="169" formatCode="0">
                  <c:v>24555</c:v>
                </c:pt>
                <c:pt idx="170" formatCode="0">
                  <c:v>27278</c:v>
                </c:pt>
                <c:pt idx="171" formatCode="0">
                  <c:v>25903</c:v>
                </c:pt>
                <c:pt idx="172" formatCode="0">
                  <c:v>29907</c:v>
                </c:pt>
                <c:pt idx="173" formatCode="0">
                  <c:v>26517</c:v>
                </c:pt>
                <c:pt idx="174" formatCode="0">
                  <c:v>22677</c:v>
                </c:pt>
                <c:pt idx="175" formatCode="0">
                  <c:v>26371</c:v>
                </c:pt>
                <c:pt idx="176" formatCode="0">
                  <c:v>27551</c:v>
                </c:pt>
                <c:pt idx="177" formatCode="0">
                  <c:v>26974</c:v>
                </c:pt>
                <c:pt idx="178" formatCode="0">
                  <c:v>27989</c:v>
                </c:pt>
                <c:pt idx="179" formatCode="0">
                  <c:v>28624</c:v>
                </c:pt>
                <c:pt idx="180" formatCode="0">
                  <c:v>24548</c:v>
                </c:pt>
                <c:pt idx="181" formatCode="0">
                  <c:v>27398</c:v>
                </c:pt>
                <c:pt idx="182" formatCode="0">
                  <c:v>29012</c:v>
                </c:pt>
                <c:pt idx="183" formatCode="0">
                  <c:v>24350</c:v>
                </c:pt>
                <c:pt idx="184" formatCode="0">
                  <c:v>28560</c:v>
                </c:pt>
                <c:pt idx="185" formatCode="0">
                  <c:v>26780</c:v>
                </c:pt>
                <c:pt idx="186" formatCode="0">
                  <c:v>26920</c:v>
                </c:pt>
                <c:pt idx="187" formatCode="0">
                  <c:v>25800</c:v>
                </c:pt>
                <c:pt idx="188" formatCode="0">
                  <c:v>29563</c:v>
                </c:pt>
                <c:pt idx="189" formatCode="0">
                  <c:v>28757</c:v>
                </c:pt>
                <c:pt idx="190" formatCode="0">
                  <c:v>27861</c:v>
                </c:pt>
                <c:pt idx="191" formatCode="0">
                  <c:v>27170</c:v>
                </c:pt>
                <c:pt idx="192" formatCode="0">
                  <c:v>28497</c:v>
                </c:pt>
                <c:pt idx="193" formatCode="0">
                  <c:v>30053</c:v>
                </c:pt>
                <c:pt idx="194" formatCode="0">
                  <c:v>33206</c:v>
                </c:pt>
                <c:pt idx="195" formatCode="0">
                  <c:v>29206</c:v>
                </c:pt>
                <c:pt idx="196" formatCode="0">
                  <c:v>30176</c:v>
                </c:pt>
                <c:pt idx="197" formatCode="0">
                  <c:v>31037</c:v>
                </c:pt>
                <c:pt idx="198" formatCode="0">
                  <c:v>34524</c:v>
                </c:pt>
                <c:pt idx="199" formatCode="0">
                  <c:v>33200</c:v>
                </c:pt>
                <c:pt idx="200" formatCode="0">
                  <c:v>33420</c:v>
                </c:pt>
                <c:pt idx="201" formatCode="0">
                  <c:v>29514</c:v>
                </c:pt>
                <c:pt idx="202" formatCode="0">
                  <c:v>31090</c:v>
                </c:pt>
                <c:pt idx="203" formatCode="0">
                  <c:v>34400</c:v>
                </c:pt>
                <c:pt idx="204" formatCode="0">
                  <c:v>29573</c:v>
                </c:pt>
                <c:pt idx="205" formatCode="0">
                  <c:v>31554</c:v>
                </c:pt>
                <c:pt idx="206" formatCode="0">
                  <c:v>33198</c:v>
                </c:pt>
                <c:pt idx="207" formatCode="0">
                  <c:v>32185</c:v>
                </c:pt>
                <c:pt idx="208" formatCode="0">
                  <c:v>33100</c:v>
                </c:pt>
                <c:pt idx="209" formatCode="0">
                  <c:v>29220</c:v>
                </c:pt>
                <c:pt idx="210" formatCode="0">
                  <c:v>30010</c:v>
                </c:pt>
                <c:pt idx="211" formatCode="0">
                  <c:v>32000</c:v>
                </c:pt>
                <c:pt idx="212" formatCode="0">
                  <c:v>31988</c:v>
                </c:pt>
                <c:pt idx="213" formatCode="0">
                  <c:v>33032</c:v>
                </c:pt>
                <c:pt idx="214" formatCode="0">
                  <c:v>32985</c:v>
                </c:pt>
                <c:pt idx="215" formatCode="0">
                  <c:v>33817</c:v>
                </c:pt>
                <c:pt idx="216" formatCode="0">
                  <c:v>34566</c:v>
                </c:pt>
                <c:pt idx="217" formatCode="0">
                  <c:v>35035</c:v>
                </c:pt>
                <c:pt idx="218" formatCode="0">
                  <c:v>35670</c:v>
                </c:pt>
                <c:pt idx="219" formatCode="0">
                  <c:v>37360</c:v>
                </c:pt>
                <c:pt idx="220" formatCode="0">
                  <c:v>34883</c:v>
                </c:pt>
                <c:pt idx="221" formatCode="0">
                  <c:v>33210</c:v>
                </c:pt>
                <c:pt idx="222" formatCode="0">
                  <c:v>31496</c:v>
                </c:pt>
                <c:pt idx="223" formatCode="0">
                  <c:v>33225</c:v>
                </c:pt>
                <c:pt idx="224" formatCode="0">
                  <c:v>32808</c:v>
                </c:pt>
                <c:pt idx="225" formatCode="0">
                  <c:v>36784</c:v>
                </c:pt>
                <c:pt idx="226" formatCode="0">
                  <c:v>38353</c:v>
                </c:pt>
                <c:pt idx="227" formatCode="0">
                  <c:v>33274</c:v>
                </c:pt>
                <c:pt idx="228" formatCode="0">
                  <c:v>32563</c:v>
                </c:pt>
                <c:pt idx="229" formatCode="0">
                  <c:v>33726</c:v>
                </c:pt>
                <c:pt idx="230" formatCode="0">
                  <c:v>30852</c:v>
                </c:pt>
                <c:pt idx="231" formatCode="0">
                  <c:v>48888</c:v>
                </c:pt>
                <c:pt idx="232" formatCode="0">
                  <c:v>34898</c:v>
                </c:pt>
                <c:pt idx="233" formatCode="0">
                  <c:v>38689</c:v>
                </c:pt>
                <c:pt idx="234" formatCode="0">
                  <c:v>39705</c:v>
                </c:pt>
                <c:pt idx="235" formatCode="0">
                  <c:v>38614</c:v>
                </c:pt>
                <c:pt idx="236" formatCode="0">
                  <c:v>30820</c:v>
                </c:pt>
                <c:pt idx="237" formatCode="0">
                  <c:v>31457</c:v>
                </c:pt>
                <c:pt idx="238" formatCode="0">
                  <c:v>39160</c:v>
                </c:pt>
                <c:pt idx="239" formatCode="0">
                  <c:v>36616</c:v>
                </c:pt>
                <c:pt idx="240" formatCode="0">
                  <c:v>39320</c:v>
                </c:pt>
                <c:pt idx="241" formatCode="0">
                  <c:v>39675</c:v>
                </c:pt>
                <c:pt idx="242" formatCode="0">
                  <c:v>38950</c:v>
                </c:pt>
                <c:pt idx="243" formatCode="0">
                  <c:v>39306</c:v>
                </c:pt>
                <c:pt idx="244" formatCode="0">
                  <c:v>34680</c:v>
                </c:pt>
                <c:pt idx="245" formatCode="0">
                  <c:v>39350</c:v>
                </c:pt>
                <c:pt idx="246" formatCode="0">
                  <c:v>37519</c:v>
                </c:pt>
                <c:pt idx="247" formatCode="0">
                  <c:v>36612</c:v>
                </c:pt>
                <c:pt idx="248" formatCode="0">
                  <c:v>40836</c:v>
                </c:pt>
                <c:pt idx="249" formatCode="0">
                  <c:v>42397</c:v>
                </c:pt>
                <c:pt idx="250" formatCode="0">
                  <c:v>39402</c:v>
                </c:pt>
                <c:pt idx="251" formatCode="0">
                  <c:v>38834</c:v>
                </c:pt>
                <c:pt idx="252" formatCode="0">
                  <c:v>35555</c:v>
                </c:pt>
                <c:pt idx="253" formatCode="0">
                  <c:v>32864</c:v>
                </c:pt>
                <c:pt idx="254" formatCode="0">
                  <c:v>35632</c:v>
                </c:pt>
                <c:pt idx="255" formatCode="0">
                  <c:v>38498</c:v>
                </c:pt>
                <c:pt idx="256" formatCode="0">
                  <c:v>42313</c:v>
                </c:pt>
                <c:pt idx="257" formatCode="0">
                  <c:v>39168</c:v>
                </c:pt>
                <c:pt idx="258" formatCode="0">
                  <c:v>38694</c:v>
                </c:pt>
                <c:pt idx="259" formatCode="0">
                  <c:v>37262</c:v>
                </c:pt>
                <c:pt idx="260" formatCode="0">
                  <c:v>26760</c:v>
                </c:pt>
                <c:pt idx="261" formatCode="0">
                  <c:v>38384</c:v>
                </c:pt>
                <c:pt idx="262" formatCode="0">
                  <c:v>38760</c:v>
                </c:pt>
                <c:pt idx="263" formatCode="0">
                  <c:v>38398</c:v>
                </c:pt>
                <c:pt idx="264" formatCode="0">
                  <c:v>36441</c:v>
                </c:pt>
                <c:pt idx="265" formatCode="0">
                  <c:v>37338</c:v>
                </c:pt>
                <c:pt idx="266" formatCode="0">
                  <c:v>36644</c:v>
                </c:pt>
                <c:pt idx="267" formatCode="0">
                  <c:v>26724</c:v>
                </c:pt>
                <c:pt idx="268" formatCode="0">
                  <c:v>26975</c:v>
                </c:pt>
                <c:pt idx="269" formatCode="0">
                  <c:v>36003</c:v>
                </c:pt>
                <c:pt idx="270" formatCode="0">
                  <c:v>35521</c:v>
                </c:pt>
                <c:pt idx="271" formatCode="0">
                  <c:v>34152</c:v>
                </c:pt>
                <c:pt idx="272" formatCode="0">
                  <c:v>32316</c:v>
                </c:pt>
                <c:pt idx="273" formatCode="0">
                  <c:v>10130</c:v>
                </c:pt>
                <c:pt idx="274" formatCode="0">
                  <c:v>21240</c:v>
                </c:pt>
                <c:pt idx="275" formatCode="0">
                  <c:v>28516</c:v>
                </c:pt>
                <c:pt idx="276" formatCode="0">
                  <c:v>18886</c:v>
                </c:pt>
                <c:pt idx="277" formatCode="0">
                  <c:v>15589</c:v>
                </c:pt>
                <c:pt idx="278" formatCode="0">
                  <c:v>19951</c:v>
                </c:pt>
                <c:pt idx="279" formatCode="0">
                  <c:v>20380</c:v>
                </c:pt>
                <c:pt idx="280" formatCode="0">
                  <c:v>22123</c:v>
                </c:pt>
                <c:pt idx="281" formatCode="0">
                  <c:v>20290</c:v>
                </c:pt>
                <c:pt idx="282" formatCode="0">
                  <c:v>19721</c:v>
                </c:pt>
                <c:pt idx="283" formatCode="0">
                  <c:v>21267</c:v>
                </c:pt>
                <c:pt idx="284" formatCode="0">
                  <c:v>21157</c:v>
                </c:pt>
                <c:pt idx="285" formatCode="0">
                  <c:v>22107</c:v>
                </c:pt>
                <c:pt idx="286" formatCode="0">
                  <c:v>23197</c:v>
                </c:pt>
                <c:pt idx="287" formatCode="0">
                  <c:v>19108</c:v>
                </c:pt>
                <c:pt idx="288" formatCode="0">
                  <c:v>17481</c:v>
                </c:pt>
                <c:pt idx="289" formatCode="0">
                  <c:v>20037</c:v>
                </c:pt>
                <c:pt idx="290" formatCode="0">
                  <c:v>19030</c:v>
                </c:pt>
                <c:pt idx="291" formatCode="0">
                  <c:v>19290</c:v>
                </c:pt>
                <c:pt idx="292" formatCode="0">
                  <c:v>20623</c:v>
                </c:pt>
                <c:pt idx="293" formatCode="0">
                  <c:v>11036</c:v>
                </c:pt>
                <c:pt idx="294" formatCode="0">
                  <c:v>14590</c:v>
                </c:pt>
                <c:pt idx="295" formatCode="0">
                  <c:v>16180</c:v>
                </c:pt>
                <c:pt idx="296" formatCode="0">
                  <c:v>15340</c:v>
                </c:pt>
                <c:pt idx="297" formatCode="0">
                  <c:v>19850</c:v>
                </c:pt>
                <c:pt idx="298" formatCode="0">
                  <c:v>16070</c:v>
                </c:pt>
                <c:pt idx="299" formatCode="0">
                  <c:v>21656</c:v>
                </c:pt>
                <c:pt idx="300" formatCode="0">
                  <c:v>18095</c:v>
                </c:pt>
                <c:pt idx="301" formatCode="0">
                  <c:v>17452</c:v>
                </c:pt>
                <c:pt idx="302" formatCode="0">
                  <c:v>19204</c:v>
                </c:pt>
                <c:pt idx="303" formatCode="0">
                  <c:v>19330</c:v>
                </c:pt>
                <c:pt idx="304" formatCode="0">
                  <c:v>20118</c:v>
                </c:pt>
                <c:pt idx="305" formatCode="0">
                  <c:v>20712</c:v>
                </c:pt>
                <c:pt idx="306" formatCode="0">
                  <c:v>23807</c:v>
                </c:pt>
                <c:pt idx="307" formatCode="0">
                  <c:v>21175</c:v>
                </c:pt>
                <c:pt idx="308" formatCode="0">
                  <c:v>28470</c:v>
                </c:pt>
                <c:pt idx="309" formatCode="0">
                  <c:v>19470</c:v>
                </c:pt>
                <c:pt idx="310" formatCode="0">
                  <c:v>18210</c:v>
                </c:pt>
                <c:pt idx="311" formatCode="0">
                  <c:v>18101</c:v>
                </c:pt>
                <c:pt idx="312" formatCode="0">
                  <c:v>18716</c:v>
                </c:pt>
                <c:pt idx="313" formatCode="0">
                  <c:v>17450</c:v>
                </c:pt>
                <c:pt idx="314" formatCode="0">
                  <c:v>17402</c:v>
                </c:pt>
                <c:pt idx="315" formatCode="0">
                  <c:v>18887</c:v>
                </c:pt>
                <c:pt idx="316" formatCode="0">
                  <c:v>19487</c:v>
                </c:pt>
                <c:pt idx="317" formatCode="0">
                  <c:v>19306</c:v>
                </c:pt>
                <c:pt idx="318" formatCode="0">
                  <c:v>20172</c:v>
                </c:pt>
                <c:pt idx="319" formatCode="0">
                  <c:v>21438</c:v>
                </c:pt>
                <c:pt idx="320" formatCode="0">
                  <c:v>31115</c:v>
                </c:pt>
                <c:pt idx="321" formatCode="0">
                  <c:v>22565</c:v>
                </c:pt>
                <c:pt idx="322" formatCode="0">
                  <c:v>25420</c:v>
                </c:pt>
                <c:pt idx="323" formatCode="0">
                  <c:v>23025</c:v>
                </c:pt>
                <c:pt idx="324" formatCode="0">
                  <c:v>22641</c:v>
                </c:pt>
                <c:pt idx="325" formatCode="0">
                  <c:v>27185</c:v>
                </c:pt>
                <c:pt idx="326" formatCode="0">
                  <c:v>24753</c:v>
                </c:pt>
                <c:pt idx="327" formatCode="0">
                  <c:v>24331</c:v>
                </c:pt>
                <c:pt idx="328" formatCode="0">
                  <c:v>25390</c:v>
                </c:pt>
                <c:pt idx="329" formatCode="0">
                  <c:v>26989</c:v>
                </c:pt>
                <c:pt idx="330" formatCode="0">
                  <c:v>29037</c:v>
                </c:pt>
                <c:pt idx="331" formatCode="0">
                  <c:v>26380</c:v>
                </c:pt>
                <c:pt idx="332" formatCode="0">
                  <c:v>24636</c:v>
                </c:pt>
                <c:pt idx="333" formatCode="0">
                  <c:v>31642</c:v>
                </c:pt>
                <c:pt idx="334" formatCode="0">
                  <c:v>31304</c:v>
                </c:pt>
                <c:pt idx="335" formatCode="0">
                  <c:v>31093</c:v>
                </c:pt>
                <c:pt idx="336" formatCode="0">
                  <c:v>34080</c:v>
                </c:pt>
                <c:pt idx="337" formatCode="0">
                  <c:v>38894</c:v>
                </c:pt>
                <c:pt idx="338" formatCode="0">
                  <c:v>28861</c:v>
                </c:pt>
                <c:pt idx="339" formatCode="0">
                  <c:v>33563</c:v>
                </c:pt>
                <c:pt idx="340" formatCode="0">
                  <c:v>47218</c:v>
                </c:pt>
                <c:pt idx="341" formatCode="0">
                  <c:v>41066</c:v>
                </c:pt>
                <c:pt idx="342" formatCode="0">
                  <c:v>37747</c:v>
                </c:pt>
                <c:pt idx="343" formatCode="0">
                  <c:v>45653</c:v>
                </c:pt>
                <c:pt idx="344" formatCode="0">
                  <c:v>41412</c:v>
                </c:pt>
                <c:pt idx="345" formatCode="0">
                  <c:v>47605</c:v>
                </c:pt>
                <c:pt idx="346" formatCode="0">
                  <c:v>50749</c:v>
                </c:pt>
                <c:pt idx="347" formatCode="0">
                  <c:v>56764</c:v>
                </c:pt>
                <c:pt idx="348" formatCode="0">
                  <c:v>55716</c:v>
                </c:pt>
                <c:pt idx="349" formatCode="0">
                  <c:v>0</c:v>
                </c:pt>
                <c:pt idx="350" formatCode="0">
                  <c:v>0</c:v>
                </c:pt>
                <c:pt idx="351" formatCode="0">
                  <c:v>0</c:v>
                </c:pt>
                <c:pt idx="352" formatCode="0">
                  <c:v>96607</c:v>
                </c:pt>
                <c:pt idx="353" formatCode="0">
                  <c:v>0</c:v>
                </c:pt>
                <c:pt idx="354" formatCode="0">
                  <c:v>0</c:v>
                </c:pt>
                <c:pt idx="355" formatCode="0">
                  <c:v>7092</c:v>
                </c:pt>
                <c:pt idx="356" formatCode="0">
                  <c:v>13030</c:v>
                </c:pt>
                <c:pt idx="357" formatCode="0">
                  <c:v>23490</c:v>
                </c:pt>
                <c:pt idx="358" formatCode="0">
                  <c:v>210</c:v>
                </c:pt>
                <c:pt idx="359" formatCode="0">
                  <c:v>43233</c:v>
                </c:pt>
                <c:pt idx="360" formatCode="0">
                  <c:v>41396</c:v>
                </c:pt>
                <c:pt idx="361" formatCode="0">
                  <c:v>0</c:v>
                </c:pt>
                <c:pt idx="362" formatCode="0">
                  <c:v>0</c:v>
                </c:pt>
                <c:pt idx="363" formatCode="0">
                  <c:v>36030</c:v>
                </c:pt>
                <c:pt idx="364" formatCode="0">
                  <c:v>37690</c:v>
                </c:pt>
                <c:pt idx="365" formatCode="0">
                  <c:v>0</c:v>
                </c:pt>
                <c:pt idx="366" formatCode="0">
                  <c:v>0</c:v>
                </c:pt>
                <c:pt idx="367" formatCode="0">
                  <c:v>0</c:v>
                </c:pt>
                <c:pt idx="368" formatCode="0">
                  <c:v>0</c:v>
                </c:pt>
                <c:pt idx="369" formatCode="0">
                  <c:v>0</c:v>
                </c:pt>
                <c:pt idx="370" formatCode="0">
                  <c:v>0</c:v>
                </c:pt>
                <c:pt idx="371" formatCode="0">
                  <c:v>0</c:v>
                </c:pt>
                <c:pt idx="372" formatCode="0">
                  <c:v>0</c:v>
                </c:pt>
                <c:pt idx="373" formatCode="0">
                  <c:v>0</c:v>
                </c:pt>
                <c:pt idx="374" formatCode="0">
                  <c:v>0</c:v>
                </c:pt>
                <c:pt idx="375" formatCode="0">
                  <c:v>0</c:v>
                </c:pt>
                <c:pt idx="376" formatCode="0">
                  <c:v>0</c:v>
                </c:pt>
                <c:pt idx="377" formatCode="0">
                  <c:v>0</c:v>
                </c:pt>
                <c:pt idx="378" formatCode="0">
                  <c:v>0</c:v>
                </c:pt>
                <c:pt idx="379" formatCode="0">
                  <c:v>0</c:v>
                </c:pt>
                <c:pt idx="380" formatCode="0">
                  <c:v>0</c:v>
                </c:pt>
                <c:pt idx="381" formatCode="0">
                  <c:v>0</c:v>
                </c:pt>
                <c:pt idx="382" formatCode="0">
                  <c:v>0</c:v>
                </c:pt>
                <c:pt idx="383" formatCode="0">
                  <c:v>0</c:v>
                </c:pt>
                <c:pt idx="384" formatCode="0">
                  <c:v>0</c:v>
                </c:pt>
                <c:pt idx="385" formatCode="0">
                  <c:v>0</c:v>
                </c:pt>
                <c:pt idx="386" formatCode="0">
                  <c:v>0</c:v>
                </c:pt>
                <c:pt idx="387" formatCode="0">
                  <c:v>0</c:v>
                </c:pt>
                <c:pt idx="388" formatCode="0">
                  <c:v>0</c:v>
                </c:pt>
                <c:pt idx="389" formatCode="0">
                  <c:v>0</c:v>
                </c:pt>
                <c:pt idx="390" formatCode="0">
                  <c:v>0</c:v>
                </c:pt>
                <c:pt idx="391" formatCode="0">
                  <c:v>0</c:v>
                </c:pt>
                <c:pt idx="392" formatCode="0">
                  <c:v>0</c:v>
                </c:pt>
                <c:pt idx="393" formatCode="0">
                  <c:v>0</c:v>
                </c:pt>
                <c:pt idx="394" formatCode="0">
                  <c:v>0</c:v>
                </c:pt>
                <c:pt idx="395" formatCode="0">
                  <c:v>0</c:v>
                </c:pt>
                <c:pt idx="396" formatCode="0">
                  <c:v>0</c:v>
                </c:pt>
                <c:pt idx="397" formatCode="0">
                  <c:v>0</c:v>
                </c:pt>
                <c:pt idx="398" formatCode="0">
                  <c:v>59421</c:v>
                </c:pt>
                <c:pt idx="399" formatCode="0">
                  <c:v>58837</c:v>
                </c:pt>
                <c:pt idx="400" formatCode="0">
                  <c:v>60765</c:v>
                </c:pt>
                <c:pt idx="401" formatCode="0">
                  <c:v>58980</c:v>
                </c:pt>
                <c:pt idx="402" formatCode="0">
                  <c:v>54162</c:v>
                </c:pt>
                <c:pt idx="403" formatCode="0">
                  <c:v>42670</c:v>
                </c:pt>
                <c:pt idx="404" formatCode="0">
                  <c:v>59955</c:v>
                </c:pt>
                <c:pt idx="405" formatCode="0">
                  <c:v>48917</c:v>
                </c:pt>
                <c:pt idx="406" formatCode="0">
                  <c:v>47553</c:v>
                </c:pt>
                <c:pt idx="407" formatCode="0">
                  <c:v>60824</c:v>
                </c:pt>
                <c:pt idx="408" formatCode="0">
                  <c:v>55474</c:v>
                </c:pt>
                <c:pt idx="409" formatCode="0">
                  <c:v>58106</c:v>
                </c:pt>
                <c:pt idx="410" formatCode="0">
                  <c:v>57120</c:v>
                </c:pt>
                <c:pt idx="411" formatCode="0">
                  <c:v>51642</c:v>
                </c:pt>
                <c:pt idx="412" formatCode="0">
                  <c:v>56286</c:v>
                </c:pt>
                <c:pt idx="413" formatCode="0">
                  <c:v>54534</c:v>
                </c:pt>
                <c:pt idx="414" formatCode="0">
                  <c:v>46537</c:v>
                </c:pt>
                <c:pt idx="415" formatCode="0">
                  <c:v>50662</c:v>
                </c:pt>
                <c:pt idx="416" formatCode="0">
                  <c:v>63415</c:v>
                </c:pt>
                <c:pt idx="417" formatCode="0">
                  <c:v>43989</c:v>
                </c:pt>
                <c:pt idx="418" formatCode="0">
                  <c:v>45840</c:v>
                </c:pt>
                <c:pt idx="419" formatCode="0">
                  <c:v>41486</c:v>
                </c:pt>
                <c:pt idx="420" formatCode="0">
                  <c:v>40827</c:v>
                </c:pt>
                <c:pt idx="421" formatCode="0">
                  <c:v>38955</c:v>
                </c:pt>
                <c:pt idx="422" formatCode="0">
                  <c:v>52645</c:v>
                </c:pt>
                <c:pt idx="423" formatCode="0">
                  <c:v>36408</c:v>
                </c:pt>
                <c:pt idx="424" formatCode="0">
                  <c:v>44850</c:v>
                </c:pt>
                <c:pt idx="425" formatCode="0">
                  <c:v>30720</c:v>
                </c:pt>
                <c:pt idx="426" formatCode="0">
                  <c:v>34610</c:v>
                </c:pt>
                <c:pt idx="427" formatCode="0">
                  <c:v>35812</c:v>
                </c:pt>
                <c:pt idx="428" formatCode="0">
                  <c:v>32963</c:v>
                </c:pt>
                <c:pt idx="429" formatCode="0">
                  <c:v>37602</c:v>
                </c:pt>
                <c:pt idx="430" formatCode="0">
                  <c:v>37913</c:v>
                </c:pt>
                <c:pt idx="431" formatCode="0">
                  <c:v>36003</c:v>
                </c:pt>
                <c:pt idx="432" formatCode="0">
                  <c:v>35711</c:v>
                </c:pt>
                <c:pt idx="433" formatCode="0">
                  <c:v>31923</c:v>
                </c:pt>
                <c:pt idx="434" formatCode="0">
                  <c:v>30008</c:v>
                </c:pt>
                <c:pt idx="435" formatCode="0">
                  <c:v>29883</c:v>
                </c:pt>
                <c:pt idx="436" formatCode="0">
                  <c:v>30362</c:v>
                </c:pt>
                <c:pt idx="437" formatCode="0">
                  <c:v>30525</c:v>
                </c:pt>
                <c:pt idx="438" formatCode="0">
                  <c:v>30225</c:v>
                </c:pt>
                <c:pt idx="439" formatCode="0">
                  <c:v>27393</c:v>
                </c:pt>
                <c:pt idx="440" formatCode="0">
                  <c:v>30012</c:v>
                </c:pt>
                <c:pt idx="441" formatCode="0">
                  <c:v>27423</c:v>
                </c:pt>
                <c:pt idx="442" formatCode="0">
                  <c:v>28442</c:v>
                </c:pt>
                <c:pt idx="443" formatCode="0">
                  <c:v>30745</c:v>
                </c:pt>
                <c:pt idx="444" formatCode="0">
                  <c:v>29415</c:v>
                </c:pt>
                <c:pt idx="445" formatCode="0">
                  <c:v>30010</c:v>
                </c:pt>
                <c:pt idx="446" formatCode="0">
                  <c:v>31340</c:v>
                </c:pt>
                <c:pt idx="447" formatCode="0">
                  <c:v>35490</c:v>
                </c:pt>
                <c:pt idx="448" formatCode="0">
                  <c:v>32318</c:v>
                </c:pt>
                <c:pt idx="449" formatCode="0">
                  <c:v>35180</c:v>
                </c:pt>
                <c:pt idx="450" formatCode="0">
                  <c:v>35133</c:v>
                </c:pt>
                <c:pt idx="451" formatCode="0">
                  <c:v>25590</c:v>
                </c:pt>
                <c:pt idx="452" formatCode="0">
                  <c:v>35542</c:v>
                </c:pt>
                <c:pt idx="453" formatCode="0">
                  <c:v>35040</c:v>
                </c:pt>
                <c:pt idx="454" formatCode="0">
                  <c:v>35560</c:v>
                </c:pt>
                <c:pt idx="455" formatCode="0">
                  <c:v>37936</c:v>
                </c:pt>
                <c:pt idx="456" formatCode="0">
                  <c:v>38334</c:v>
                </c:pt>
                <c:pt idx="457">
                  <c:v>0</c:v>
                </c:pt>
                <c:pt idx="458" formatCode="0">
                  <c:v>36914</c:v>
                </c:pt>
                <c:pt idx="459" formatCode="0">
                  <c:v>35918</c:v>
                </c:pt>
                <c:pt idx="460" formatCode="0">
                  <c:v>36115</c:v>
                </c:pt>
                <c:pt idx="461" formatCode="0">
                  <c:v>46237</c:v>
                </c:pt>
                <c:pt idx="462" formatCode="0">
                  <c:v>46120</c:v>
                </c:pt>
                <c:pt idx="463" formatCode="0">
                  <c:v>51307</c:v>
                </c:pt>
                <c:pt idx="464" formatCode="0">
                  <c:v>46691</c:v>
                </c:pt>
                <c:pt idx="465" formatCode="0">
                  <c:v>46715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96-4952-BB32-5AE562BE7855}"/>
            </c:ext>
          </c:extLst>
        </c:ser>
        <c:ser>
          <c:idx val="16"/>
          <c:order val="16"/>
          <c:tx>
            <c:strRef>
              <c:f>Conductividad!$V$7</c:f>
              <c:strCache>
                <c:ptCount val="1"/>
                <c:pt idx="0">
                  <c:v>Lengua de Vaca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Conductividad!$V$9:$V$481</c:f>
              <c:numCache>
                <c:formatCode>General</c:formatCode>
                <c:ptCount val="470"/>
                <c:pt idx="133">
                  <c:v>64112</c:v>
                </c:pt>
                <c:pt idx="134">
                  <c:v>60291</c:v>
                </c:pt>
                <c:pt idx="135">
                  <c:v>57297</c:v>
                </c:pt>
                <c:pt idx="136">
                  <c:v>54839</c:v>
                </c:pt>
                <c:pt idx="137">
                  <c:v>58728</c:v>
                </c:pt>
                <c:pt idx="138">
                  <c:v>58004</c:v>
                </c:pt>
                <c:pt idx="139">
                  <c:v>60059</c:v>
                </c:pt>
                <c:pt idx="140">
                  <c:v>59957</c:v>
                </c:pt>
                <c:pt idx="141">
                  <c:v>59102</c:v>
                </c:pt>
                <c:pt idx="142">
                  <c:v>59800</c:v>
                </c:pt>
                <c:pt idx="143">
                  <c:v>59916</c:v>
                </c:pt>
                <c:pt idx="144">
                  <c:v>53632</c:v>
                </c:pt>
                <c:pt idx="145">
                  <c:v>52302</c:v>
                </c:pt>
                <c:pt idx="146">
                  <c:v>68860</c:v>
                </c:pt>
                <c:pt idx="147">
                  <c:v>56950</c:v>
                </c:pt>
                <c:pt idx="148">
                  <c:v>59817</c:v>
                </c:pt>
                <c:pt idx="149">
                  <c:v>45494</c:v>
                </c:pt>
                <c:pt idx="150">
                  <c:v>40921</c:v>
                </c:pt>
                <c:pt idx="151">
                  <c:v>41050</c:v>
                </c:pt>
                <c:pt idx="152">
                  <c:v>41209</c:v>
                </c:pt>
                <c:pt idx="153">
                  <c:v>34664</c:v>
                </c:pt>
                <c:pt idx="154">
                  <c:v>36499</c:v>
                </c:pt>
                <c:pt idx="155">
                  <c:v>31715</c:v>
                </c:pt>
                <c:pt idx="156">
                  <c:v>29205</c:v>
                </c:pt>
                <c:pt idx="157">
                  <c:v>17700</c:v>
                </c:pt>
                <c:pt idx="160">
                  <c:v>9967</c:v>
                </c:pt>
                <c:pt idx="161">
                  <c:v>1825</c:v>
                </c:pt>
                <c:pt idx="163">
                  <c:v>41711</c:v>
                </c:pt>
                <c:pt idx="164">
                  <c:v>48360</c:v>
                </c:pt>
                <c:pt idx="165">
                  <c:v>21508</c:v>
                </c:pt>
                <c:pt idx="166">
                  <c:v>36630</c:v>
                </c:pt>
                <c:pt idx="167">
                  <c:v>37877</c:v>
                </c:pt>
                <c:pt idx="168">
                  <c:v>43770</c:v>
                </c:pt>
                <c:pt idx="169">
                  <c:v>39920</c:v>
                </c:pt>
                <c:pt idx="170">
                  <c:v>53529</c:v>
                </c:pt>
                <c:pt idx="171">
                  <c:v>48163</c:v>
                </c:pt>
                <c:pt idx="172">
                  <c:v>50291</c:v>
                </c:pt>
                <c:pt idx="173">
                  <c:v>55653</c:v>
                </c:pt>
                <c:pt idx="174">
                  <c:v>45928</c:v>
                </c:pt>
                <c:pt idx="175">
                  <c:v>49312</c:v>
                </c:pt>
                <c:pt idx="176">
                  <c:v>55938</c:v>
                </c:pt>
                <c:pt idx="177">
                  <c:v>49131</c:v>
                </c:pt>
                <c:pt idx="178">
                  <c:v>47296</c:v>
                </c:pt>
                <c:pt idx="179">
                  <c:v>46662</c:v>
                </c:pt>
                <c:pt idx="180">
                  <c:v>45374</c:v>
                </c:pt>
                <c:pt idx="181">
                  <c:v>57795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59900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39908</c:v>
                </c:pt>
                <c:pt idx="336">
                  <c:v>38347</c:v>
                </c:pt>
                <c:pt idx="337">
                  <c:v>32078</c:v>
                </c:pt>
                <c:pt idx="338">
                  <c:v>28236</c:v>
                </c:pt>
                <c:pt idx="339">
                  <c:v>30931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96-4952-BB32-5AE562BE7855}"/>
            </c:ext>
          </c:extLst>
        </c:ser>
        <c:ser>
          <c:idx val="17"/>
          <c:order val="17"/>
          <c:tx>
            <c:strRef>
              <c:f>Conductividad!$W$7</c:f>
              <c:strCache>
                <c:ptCount val="1"/>
                <c:pt idx="0">
                  <c:v>Valla Militar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Conductividad!$W$9:$W$481</c:f>
              <c:numCache>
                <c:formatCode>0.00</c:formatCode>
                <c:ptCount val="470"/>
                <c:pt idx="144" formatCode="0">
                  <c:v>12160</c:v>
                </c:pt>
                <c:pt idx="146" formatCode="0">
                  <c:v>12969</c:v>
                </c:pt>
                <c:pt idx="148" formatCode="0">
                  <c:v>7537</c:v>
                </c:pt>
                <c:pt idx="149" formatCode="0">
                  <c:v>11909</c:v>
                </c:pt>
                <c:pt idx="150" formatCode="0">
                  <c:v>10152</c:v>
                </c:pt>
                <c:pt idx="151" formatCode="0">
                  <c:v>11860</c:v>
                </c:pt>
                <c:pt idx="152" formatCode="0">
                  <c:v>10918</c:v>
                </c:pt>
                <c:pt idx="153" formatCode="0">
                  <c:v>0</c:v>
                </c:pt>
                <c:pt idx="154" formatCode="0">
                  <c:v>12715</c:v>
                </c:pt>
                <c:pt idx="155" formatCode="0">
                  <c:v>12099</c:v>
                </c:pt>
                <c:pt idx="156" formatCode="0">
                  <c:v>0</c:v>
                </c:pt>
                <c:pt idx="157" formatCode="0">
                  <c:v>12093</c:v>
                </c:pt>
                <c:pt idx="158" formatCode="0">
                  <c:v>8530</c:v>
                </c:pt>
                <c:pt idx="159" formatCode="0">
                  <c:v>6452</c:v>
                </c:pt>
                <c:pt idx="160" formatCode="0">
                  <c:v>7967</c:v>
                </c:pt>
                <c:pt idx="161" formatCode="0">
                  <c:v>6132</c:v>
                </c:pt>
                <c:pt idx="162" formatCode="0">
                  <c:v>9583</c:v>
                </c:pt>
                <c:pt idx="163" formatCode="0">
                  <c:v>7353</c:v>
                </c:pt>
                <c:pt idx="164" formatCode="0">
                  <c:v>11232</c:v>
                </c:pt>
                <c:pt idx="165" formatCode="0">
                  <c:v>9445</c:v>
                </c:pt>
                <c:pt idx="166" formatCode="0">
                  <c:v>0</c:v>
                </c:pt>
                <c:pt idx="167" formatCode="0">
                  <c:v>0</c:v>
                </c:pt>
                <c:pt idx="168" formatCode="0">
                  <c:v>9666</c:v>
                </c:pt>
                <c:pt idx="174" formatCode="0">
                  <c:v>0</c:v>
                </c:pt>
                <c:pt idx="183" formatCode="0">
                  <c:v>0</c:v>
                </c:pt>
                <c:pt idx="189" formatCode="0">
                  <c:v>0</c:v>
                </c:pt>
                <c:pt idx="198" formatCode="0">
                  <c:v>0</c:v>
                </c:pt>
                <c:pt idx="204" formatCode="0">
                  <c:v>0</c:v>
                </c:pt>
                <c:pt idx="210" formatCode="0">
                  <c:v>0</c:v>
                </c:pt>
                <c:pt idx="215" formatCode="0">
                  <c:v>0</c:v>
                </c:pt>
                <c:pt idx="224" formatCode="0">
                  <c:v>0</c:v>
                </c:pt>
                <c:pt idx="231" formatCode="0">
                  <c:v>0</c:v>
                </c:pt>
                <c:pt idx="238" formatCode="0">
                  <c:v>0</c:v>
                </c:pt>
                <c:pt idx="245" formatCode="0">
                  <c:v>0</c:v>
                </c:pt>
                <c:pt idx="252" formatCode="0">
                  <c:v>0</c:v>
                </c:pt>
                <c:pt idx="259" formatCode="0">
                  <c:v>0</c:v>
                </c:pt>
                <c:pt idx="315" formatCode="0">
                  <c:v>0</c:v>
                </c:pt>
                <c:pt idx="318" formatCode="0">
                  <c:v>0</c:v>
                </c:pt>
                <c:pt idx="320" formatCode="0">
                  <c:v>0</c:v>
                </c:pt>
                <c:pt idx="323" formatCode="0">
                  <c:v>0</c:v>
                </c:pt>
                <c:pt idx="326" formatCode="0">
                  <c:v>0</c:v>
                </c:pt>
                <c:pt idx="329" formatCode="0">
                  <c:v>0</c:v>
                </c:pt>
                <c:pt idx="332" formatCode="0">
                  <c:v>0</c:v>
                </c:pt>
                <c:pt idx="335" formatCode="0">
                  <c:v>0</c:v>
                </c:pt>
                <c:pt idx="337" formatCode="0">
                  <c:v>0</c:v>
                </c:pt>
                <c:pt idx="339" formatCode="0">
                  <c:v>0</c:v>
                </c:pt>
                <c:pt idx="342" formatCode="0">
                  <c:v>0</c:v>
                </c:pt>
                <c:pt idx="345" formatCode="0">
                  <c:v>0</c:v>
                </c:pt>
                <c:pt idx="348" formatCode="0">
                  <c:v>0</c:v>
                </c:pt>
                <c:pt idx="351" formatCode="0">
                  <c:v>0</c:v>
                </c:pt>
                <c:pt idx="354" formatCode="0">
                  <c:v>0</c:v>
                </c:pt>
                <c:pt idx="357" formatCode="0">
                  <c:v>0</c:v>
                </c:pt>
                <c:pt idx="360" formatCode="0">
                  <c:v>0</c:v>
                </c:pt>
                <c:pt idx="363" formatCode="0">
                  <c:v>0</c:v>
                </c:pt>
                <c:pt idx="366" formatCode="0">
                  <c:v>0</c:v>
                </c:pt>
                <c:pt idx="369" formatCode="0">
                  <c:v>0</c:v>
                </c:pt>
                <c:pt idx="372" formatCode="0">
                  <c:v>0</c:v>
                </c:pt>
                <c:pt idx="375" formatCode="0">
                  <c:v>0</c:v>
                </c:pt>
                <c:pt idx="378" formatCode="0">
                  <c:v>0</c:v>
                </c:pt>
                <c:pt idx="381" formatCode="0">
                  <c:v>0</c:v>
                </c:pt>
                <c:pt idx="384" formatCode="0">
                  <c:v>0</c:v>
                </c:pt>
                <c:pt idx="387" formatCode="0">
                  <c:v>0</c:v>
                </c:pt>
                <c:pt idx="390" formatCode="0">
                  <c:v>0</c:v>
                </c:pt>
                <c:pt idx="392" formatCode="0">
                  <c:v>0</c:v>
                </c:pt>
                <c:pt idx="395" formatCode="0">
                  <c:v>0</c:v>
                </c:pt>
                <c:pt idx="398" formatCode="0">
                  <c:v>0</c:v>
                </c:pt>
                <c:pt idx="401" formatCode="0">
                  <c:v>0</c:v>
                </c:pt>
                <c:pt idx="403" formatCode="0">
                  <c:v>0</c:v>
                </c:pt>
                <c:pt idx="406" formatCode="0">
                  <c:v>0</c:v>
                </c:pt>
                <c:pt idx="409" formatCode="0">
                  <c:v>0</c:v>
                </c:pt>
                <c:pt idx="412" formatCode="0">
                  <c:v>0</c:v>
                </c:pt>
                <c:pt idx="414" formatCode="0">
                  <c:v>0</c:v>
                </c:pt>
                <c:pt idx="417" formatCode="0">
                  <c:v>0</c:v>
                </c:pt>
                <c:pt idx="419" formatCode="0">
                  <c:v>0</c:v>
                </c:pt>
                <c:pt idx="422" formatCode="0">
                  <c:v>13006</c:v>
                </c:pt>
                <c:pt idx="425" formatCode="0">
                  <c:v>0</c:v>
                </c:pt>
                <c:pt idx="428" formatCode="0">
                  <c:v>0</c:v>
                </c:pt>
                <c:pt idx="431" formatCode="0">
                  <c:v>0</c:v>
                </c:pt>
                <c:pt idx="433" formatCode="0">
                  <c:v>0</c:v>
                </c:pt>
                <c:pt idx="436" formatCode="0">
                  <c:v>0</c:v>
                </c:pt>
                <c:pt idx="439" formatCode="0">
                  <c:v>0</c:v>
                </c:pt>
                <c:pt idx="442" formatCode="0">
                  <c:v>0</c:v>
                </c:pt>
                <c:pt idx="443" formatCode="0">
                  <c:v>0</c:v>
                </c:pt>
                <c:pt idx="444" formatCode="0">
                  <c:v>0</c:v>
                </c:pt>
                <c:pt idx="445" formatCode="0">
                  <c:v>0</c:v>
                </c:pt>
                <c:pt idx="446" formatCode="0">
                  <c:v>0</c:v>
                </c:pt>
                <c:pt idx="447" formatCode="0">
                  <c:v>0</c:v>
                </c:pt>
                <c:pt idx="448" formatCode="0">
                  <c:v>0</c:v>
                </c:pt>
                <c:pt idx="449" formatCode="0">
                  <c:v>0</c:v>
                </c:pt>
                <c:pt idx="450" formatCode="0">
                  <c:v>0</c:v>
                </c:pt>
                <c:pt idx="451" formatCode="0">
                  <c:v>0</c:v>
                </c:pt>
                <c:pt idx="452" formatCode="0">
                  <c:v>0</c:v>
                </c:pt>
                <c:pt idx="453" formatCode="0">
                  <c:v>0</c:v>
                </c:pt>
                <c:pt idx="454" formatCode="0">
                  <c:v>0</c:v>
                </c:pt>
                <c:pt idx="455" formatCode="0">
                  <c:v>0</c:v>
                </c:pt>
                <c:pt idx="456" formatCode="0">
                  <c:v>0</c:v>
                </c:pt>
                <c:pt idx="457" formatCode="0">
                  <c:v>0</c:v>
                </c:pt>
                <c:pt idx="458" formatCode="0">
                  <c:v>0</c:v>
                </c:pt>
                <c:pt idx="459" formatCode="0">
                  <c:v>0</c:v>
                </c:pt>
                <c:pt idx="460" formatCode="0">
                  <c:v>0</c:v>
                </c:pt>
                <c:pt idx="461" formatCode="0">
                  <c:v>0</c:v>
                </c:pt>
                <c:pt idx="462" formatCode="0">
                  <c:v>0</c:v>
                </c:pt>
                <c:pt idx="463" formatCode="0">
                  <c:v>0</c:v>
                </c:pt>
                <c:pt idx="464" formatCode="0">
                  <c:v>0</c:v>
                </c:pt>
                <c:pt idx="465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96-4952-BB32-5AE562BE7855}"/>
            </c:ext>
          </c:extLst>
        </c:ser>
        <c:ser>
          <c:idx val="18"/>
          <c:order val="18"/>
          <c:tx>
            <c:strRef>
              <c:f>Conductividad!$X$7</c:f>
              <c:strCache>
                <c:ptCount val="1"/>
                <c:pt idx="0">
                  <c:v>Freático Los Alcázares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Conductividad!$X$9:$X$481</c:f>
              <c:numCache>
                <c:formatCode>0.00</c:formatCode>
                <c:ptCount val="470"/>
                <c:pt idx="134" formatCode="0">
                  <c:v>8502</c:v>
                </c:pt>
                <c:pt idx="135" formatCode="0">
                  <c:v>8335</c:v>
                </c:pt>
                <c:pt idx="136" formatCode="0">
                  <c:v>8264</c:v>
                </c:pt>
                <c:pt idx="137" formatCode="0">
                  <c:v>8474</c:v>
                </c:pt>
                <c:pt idx="138" formatCode="0">
                  <c:v>7112</c:v>
                </c:pt>
                <c:pt idx="139" formatCode="0">
                  <c:v>7880</c:v>
                </c:pt>
                <c:pt idx="140" formatCode="0">
                  <c:v>7749</c:v>
                </c:pt>
                <c:pt idx="141" formatCode="0">
                  <c:v>7841</c:v>
                </c:pt>
                <c:pt idx="142" formatCode="0">
                  <c:v>7055</c:v>
                </c:pt>
                <c:pt idx="143" formatCode="0">
                  <c:v>8011</c:v>
                </c:pt>
                <c:pt idx="144" formatCode="0">
                  <c:v>8486</c:v>
                </c:pt>
                <c:pt idx="145" formatCode="0">
                  <c:v>9875</c:v>
                </c:pt>
                <c:pt idx="146" formatCode="0">
                  <c:v>12760</c:v>
                </c:pt>
                <c:pt idx="147" formatCode="0">
                  <c:v>8327</c:v>
                </c:pt>
                <c:pt idx="148" formatCode="0">
                  <c:v>7358</c:v>
                </c:pt>
                <c:pt idx="149" formatCode="0">
                  <c:v>8091</c:v>
                </c:pt>
                <c:pt idx="150" formatCode="0">
                  <c:v>7291</c:v>
                </c:pt>
                <c:pt idx="151" formatCode="0">
                  <c:v>8063</c:v>
                </c:pt>
                <c:pt idx="152" formatCode="0">
                  <c:v>8052</c:v>
                </c:pt>
                <c:pt idx="153" formatCode="0">
                  <c:v>8462</c:v>
                </c:pt>
                <c:pt idx="154" formatCode="0">
                  <c:v>8039</c:v>
                </c:pt>
                <c:pt idx="155" formatCode="0">
                  <c:v>8374</c:v>
                </c:pt>
                <c:pt idx="156" formatCode="0">
                  <c:v>7824</c:v>
                </c:pt>
                <c:pt idx="157" formatCode="0">
                  <c:v>8013</c:v>
                </c:pt>
                <c:pt idx="158" formatCode="0">
                  <c:v>8162</c:v>
                </c:pt>
                <c:pt idx="159" formatCode="0">
                  <c:v>6651</c:v>
                </c:pt>
                <c:pt idx="160" formatCode="0">
                  <c:v>8249</c:v>
                </c:pt>
                <c:pt idx="161" formatCode="0">
                  <c:v>6078</c:v>
                </c:pt>
                <c:pt idx="162" formatCode="0">
                  <c:v>9359</c:v>
                </c:pt>
                <c:pt idx="163" formatCode="0">
                  <c:v>6483</c:v>
                </c:pt>
                <c:pt idx="164" formatCode="0">
                  <c:v>8809</c:v>
                </c:pt>
                <c:pt idx="165" formatCode="0">
                  <c:v>6969</c:v>
                </c:pt>
                <c:pt idx="166" formatCode="0">
                  <c:v>8692</c:v>
                </c:pt>
                <c:pt idx="167" formatCode="0">
                  <c:v>8998</c:v>
                </c:pt>
                <c:pt idx="168" formatCode="0">
                  <c:v>8387</c:v>
                </c:pt>
                <c:pt idx="169" formatCode="0">
                  <c:v>8599</c:v>
                </c:pt>
                <c:pt idx="170" formatCode="0">
                  <c:v>8957</c:v>
                </c:pt>
                <c:pt idx="171" formatCode="0">
                  <c:v>8628</c:v>
                </c:pt>
                <c:pt idx="172" formatCode="0">
                  <c:v>8606</c:v>
                </c:pt>
                <c:pt idx="173" formatCode="0">
                  <c:v>9290</c:v>
                </c:pt>
                <c:pt idx="174" formatCode="0">
                  <c:v>7683</c:v>
                </c:pt>
                <c:pt idx="175" formatCode="0">
                  <c:v>9357</c:v>
                </c:pt>
                <c:pt idx="176" formatCode="0">
                  <c:v>9786</c:v>
                </c:pt>
                <c:pt idx="177" formatCode="0">
                  <c:v>9131</c:v>
                </c:pt>
                <c:pt idx="178" formatCode="0">
                  <c:v>9303</c:v>
                </c:pt>
                <c:pt idx="179" formatCode="0">
                  <c:v>9352</c:v>
                </c:pt>
                <c:pt idx="180" formatCode="0">
                  <c:v>8417</c:v>
                </c:pt>
                <c:pt idx="181" formatCode="0">
                  <c:v>9114</c:v>
                </c:pt>
                <c:pt idx="182" formatCode="0">
                  <c:v>8428</c:v>
                </c:pt>
                <c:pt idx="183" formatCode="0">
                  <c:v>7220</c:v>
                </c:pt>
                <c:pt idx="184" formatCode="0">
                  <c:v>8570</c:v>
                </c:pt>
                <c:pt idx="185" formatCode="0">
                  <c:v>7820</c:v>
                </c:pt>
                <c:pt idx="186" formatCode="0">
                  <c:v>7870</c:v>
                </c:pt>
                <c:pt idx="187" formatCode="0">
                  <c:v>7910</c:v>
                </c:pt>
                <c:pt idx="188" formatCode="0">
                  <c:v>8318</c:v>
                </c:pt>
                <c:pt idx="189" formatCode="0">
                  <c:v>8494</c:v>
                </c:pt>
                <c:pt idx="190" formatCode="0">
                  <c:v>8170</c:v>
                </c:pt>
                <c:pt idx="191" formatCode="0">
                  <c:v>9254</c:v>
                </c:pt>
                <c:pt idx="192" formatCode="0">
                  <c:v>9314</c:v>
                </c:pt>
                <c:pt idx="193" formatCode="0">
                  <c:v>9527</c:v>
                </c:pt>
                <c:pt idx="194" formatCode="0">
                  <c:v>10123</c:v>
                </c:pt>
                <c:pt idx="195" formatCode="0">
                  <c:v>9173</c:v>
                </c:pt>
                <c:pt idx="196" formatCode="0">
                  <c:v>10071</c:v>
                </c:pt>
                <c:pt idx="197" formatCode="0">
                  <c:v>10021</c:v>
                </c:pt>
                <c:pt idx="198" formatCode="0">
                  <c:v>8551</c:v>
                </c:pt>
                <c:pt idx="199" formatCode="0">
                  <c:v>9113</c:v>
                </c:pt>
                <c:pt idx="200" formatCode="0">
                  <c:v>8930</c:v>
                </c:pt>
                <c:pt idx="201" formatCode="0">
                  <c:v>7884</c:v>
                </c:pt>
                <c:pt idx="202" formatCode="0">
                  <c:v>8820</c:v>
                </c:pt>
                <c:pt idx="203" formatCode="0">
                  <c:v>8080</c:v>
                </c:pt>
                <c:pt idx="204" formatCode="0">
                  <c:v>8148</c:v>
                </c:pt>
                <c:pt idx="205" formatCode="0">
                  <c:v>8577</c:v>
                </c:pt>
                <c:pt idx="206" formatCode="0">
                  <c:v>8444</c:v>
                </c:pt>
                <c:pt idx="207" formatCode="0">
                  <c:v>8299</c:v>
                </c:pt>
                <c:pt idx="208" formatCode="0">
                  <c:v>8354</c:v>
                </c:pt>
                <c:pt idx="209" formatCode="0">
                  <c:v>7590</c:v>
                </c:pt>
                <c:pt idx="210" formatCode="0">
                  <c:v>7788</c:v>
                </c:pt>
                <c:pt idx="211" formatCode="0">
                  <c:v>7530</c:v>
                </c:pt>
                <c:pt idx="212" formatCode="0">
                  <c:v>7665</c:v>
                </c:pt>
                <c:pt idx="213" formatCode="0">
                  <c:v>7969</c:v>
                </c:pt>
                <c:pt idx="214" formatCode="0">
                  <c:v>7960</c:v>
                </c:pt>
                <c:pt idx="215" formatCode="0">
                  <c:v>7932</c:v>
                </c:pt>
                <c:pt idx="216" formatCode="0">
                  <c:v>7899</c:v>
                </c:pt>
                <c:pt idx="217" formatCode="0">
                  <c:v>7773</c:v>
                </c:pt>
                <c:pt idx="218" formatCode="0">
                  <c:v>8109</c:v>
                </c:pt>
                <c:pt idx="219" formatCode="0">
                  <c:v>7510</c:v>
                </c:pt>
                <c:pt idx="220" formatCode="0">
                  <c:v>8224</c:v>
                </c:pt>
                <c:pt idx="221" formatCode="0">
                  <c:v>8125</c:v>
                </c:pt>
                <c:pt idx="222" formatCode="0">
                  <c:v>9727</c:v>
                </c:pt>
                <c:pt idx="223" formatCode="0">
                  <c:v>7948</c:v>
                </c:pt>
                <c:pt idx="224" formatCode="0">
                  <c:v>7043</c:v>
                </c:pt>
                <c:pt idx="225" formatCode="0">
                  <c:v>7610</c:v>
                </c:pt>
                <c:pt idx="226" formatCode="0">
                  <c:v>7962</c:v>
                </c:pt>
                <c:pt idx="227" formatCode="0">
                  <c:v>7955</c:v>
                </c:pt>
                <c:pt idx="228" formatCode="0">
                  <c:v>7639</c:v>
                </c:pt>
                <c:pt idx="229" formatCode="0">
                  <c:v>7859</c:v>
                </c:pt>
                <c:pt idx="230" formatCode="0">
                  <c:v>6744</c:v>
                </c:pt>
                <c:pt idx="231" formatCode="0">
                  <c:v>9212</c:v>
                </c:pt>
                <c:pt idx="232" formatCode="0">
                  <c:v>6890</c:v>
                </c:pt>
                <c:pt idx="233" formatCode="0">
                  <c:v>7189</c:v>
                </c:pt>
                <c:pt idx="234" formatCode="0">
                  <c:v>7023</c:v>
                </c:pt>
                <c:pt idx="235" formatCode="0">
                  <c:v>7005</c:v>
                </c:pt>
                <c:pt idx="236" formatCode="0">
                  <c:v>7350</c:v>
                </c:pt>
                <c:pt idx="237" formatCode="0">
                  <c:v>7299</c:v>
                </c:pt>
                <c:pt idx="238" formatCode="0">
                  <c:v>7773</c:v>
                </c:pt>
                <c:pt idx="239" formatCode="0">
                  <c:v>7696</c:v>
                </c:pt>
                <c:pt idx="240" formatCode="0">
                  <c:v>7732</c:v>
                </c:pt>
                <c:pt idx="241" formatCode="0">
                  <c:v>7987</c:v>
                </c:pt>
                <c:pt idx="242" formatCode="0">
                  <c:v>7865</c:v>
                </c:pt>
                <c:pt idx="243" formatCode="0">
                  <c:v>7699</c:v>
                </c:pt>
                <c:pt idx="244" formatCode="0">
                  <c:v>8346</c:v>
                </c:pt>
                <c:pt idx="245" formatCode="0">
                  <c:v>7544</c:v>
                </c:pt>
                <c:pt idx="246" formatCode="0">
                  <c:v>7072</c:v>
                </c:pt>
                <c:pt idx="247" formatCode="0">
                  <c:v>7641</c:v>
                </c:pt>
                <c:pt idx="248" formatCode="0">
                  <c:v>8125</c:v>
                </c:pt>
                <c:pt idx="249" formatCode="0">
                  <c:v>8222</c:v>
                </c:pt>
                <c:pt idx="250" formatCode="0">
                  <c:v>8092</c:v>
                </c:pt>
                <c:pt idx="251" formatCode="0">
                  <c:v>7624</c:v>
                </c:pt>
                <c:pt idx="252" formatCode="0">
                  <c:v>6822</c:v>
                </c:pt>
                <c:pt idx="253" formatCode="0">
                  <c:v>6314</c:v>
                </c:pt>
                <c:pt idx="254" formatCode="0">
                  <c:v>6487</c:v>
                </c:pt>
                <c:pt idx="255" formatCode="0">
                  <c:v>7479</c:v>
                </c:pt>
                <c:pt idx="256" formatCode="0">
                  <c:v>8191</c:v>
                </c:pt>
                <c:pt idx="257" formatCode="0">
                  <c:v>8027</c:v>
                </c:pt>
                <c:pt idx="258" formatCode="0">
                  <c:v>8065</c:v>
                </c:pt>
                <c:pt idx="259" formatCode="0">
                  <c:v>7194</c:v>
                </c:pt>
                <c:pt idx="260" formatCode="0">
                  <c:v>8270</c:v>
                </c:pt>
                <c:pt idx="261" formatCode="0">
                  <c:v>8243</c:v>
                </c:pt>
                <c:pt idx="262" formatCode="0">
                  <c:v>8549</c:v>
                </c:pt>
                <c:pt idx="263" formatCode="0">
                  <c:v>8690</c:v>
                </c:pt>
                <c:pt idx="264" formatCode="0">
                  <c:v>8214</c:v>
                </c:pt>
                <c:pt idx="265" formatCode="0">
                  <c:v>9127</c:v>
                </c:pt>
                <c:pt idx="266" formatCode="0">
                  <c:v>9035</c:v>
                </c:pt>
                <c:pt idx="267" formatCode="0">
                  <c:v>9163</c:v>
                </c:pt>
                <c:pt idx="268" formatCode="0">
                  <c:v>8992</c:v>
                </c:pt>
                <c:pt idx="269" formatCode="0">
                  <c:v>7726</c:v>
                </c:pt>
                <c:pt idx="270" formatCode="0">
                  <c:v>7926</c:v>
                </c:pt>
                <c:pt idx="271" formatCode="0">
                  <c:v>7715</c:v>
                </c:pt>
                <c:pt idx="272" formatCode="0">
                  <c:v>8484</c:v>
                </c:pt>
                <c:pt idx="273" formatCode="0">
                  <c:v>7212</c:v>
                </c:pt>
                <c:pt idx="274" formatCode="0">
                  <c:v>7546</c:v>
                </c:pt>
                <c:pt idx="275" formatCode="0">
                  <c:v>9016</c:v>
                </c:pt>
                <c:pt idx="276" formatCode="0">
                  <c:v>8289</c:v>
                </c:pt>
                <c:pt idx="277" formatCode="0">
                  <c:v>7862</c:v>
                </c:pt>
                <c:pt idx="278" formatCode="0">
                  <c:v>7664</c:v>
                </c:pt>
                <c:pt idx="279" formatCode="0">
                  <c:v>7336</c:v>
                </c:pt>
                <c:pt idx="280" formatCode="0">
                  <c:v>8821</c:v>
                </c:pt>
                <c:pt idx="281" formatCode="0">
                  <c:v>8265</c:v>
                </c:pt>
                <c:pt idx="282" formatCode="0">
                  <c:v>7685</c:v>
                </c:pt>
                <c:pt idx="283" formatCode="0">
                  <c:v>8016</c:v>
                </c:pt>
                <c:pt idx="284" formatCode="0">
                  <c:v>9138</c:v>
                </c:pt>
                <c:pt idx="285" formatCode="0">
                  <c:v>9016</c:v>
                </c:pt>
                <c:pt idx="286" formatCode="0">
                  <c:v>9315</c:v>
                </c:pt>
                <c:pt idx="287" formatCode="0">
                  <c:v>7416</c:v>
                </c:pt>
                <c:pt idx="288" formatCode="0">
                  <c:v>8172</c:v>
                </c:pt>
                <c:pt idx="289" formatCode="0">
                  <c:v>8447</c:v>
                </c:pt>
                <c:pt idx="290" formatCode="0">
                  <c:v>8364</c:v>
                </c:pt>
                <c:pt idx="291" formatCode="0">
                  <c:v>8666</c:v>
                </c:pt>
                <c:pt idx="292" formatCode="0">
                  <c:v>8208</c:v>
                </c:pt>
                <c:pt idx="293" formatCode="0">
                  <c:v>10540</c:v>
                </c:pt>
                <c:pt idx="294" formatCode="0">
                  <c:v>7430</c:v>
                </c:pt>
                <c:pt idx="295" formatCode="0">
                  <c:v>7917</c:v>
                </c:pt>
                <c:pt idx="296" formatCode="0">
                  <c:v>9292</c:v>
                </c:pt>
                <c:pt idx="297" formatCode="0">
                  <c:v>8124</c:v>
                </c:pt>
                <c:pt idx="298" formatCode="0">
                  <c:v>8896</c:v>
                </c:pt>
                <c:pt idx="299" formatCode="0">
                  <c:v>8876</c:v>
                </c:pt>
                <c:pt idx="300" formatCode="0">
                  <c:v>9977</c:v>
                </c:pt>
                <c:pt idx="301" formatCode="0">
                  <c:v>10101</c:v>
                </c:pt>
                <c:pt idx="302" formatCode="0">
                  <c:v>7911</c:v>
                </c:pt>
                <c:pt idx="303" formatCode="0">
                  <c:v>7906</c:v>
                </c:pt>
                <c:pt idx="304" formatCode="0">
                  <c:v>8846</c:v>
                </c:pt>
                <c:pt idx="305" formatCode="0">
                  <c:v>10981</c:v>
                </c:pt>
                <c:pt idx="306" formatCode="0">
                  <c:v>8743</c:v>
                </c:pt>
                <c:pt idx="307" formatCode="0">
                  <c:v>9820</c:v>
                </c:pt>
                <c:pt idx="308" formatCode="0">
                  <c:v>9984</c:v>
                </c:pt>
                <c:pt idx="309" formatCode="0">
                  <c:v>8248</c:v>
                </c:pt>
                <c:pt idx="310" formatCode="0">
                  <c:v>8953</c:v>
                </c:pt>
                <c:pt idx="311" formatCode="0">
                  <c:v>10030</c:v>
                </c:pt>
                <c:pt idx="312" formatCode="0">
                  <c:v>9651</c:v>
                </c:pt>
                <c:pt idx="313" formatCode="0">
                  <c:v>9672</c:v>
                </c:pt>
                <c:pt idx="314" formatCode="0">
                  <c:v>9750</c:v>
                </c:pt>
                <c:pt idx="315" formatCode="0">
                  <c:v>8626</c:v>
                </c:pt>
                <c:pt idx="316" formatCode="0">
                  <c:v>9527</c:v>
                </c:pt>
                <c:pt idx="317" formatCode="0">
                  <c:v>8015</c:v>
                </c:pt>
                <c:pt idx="318" formatCode="0">
                  <c:v>8058</c:v>
                </c:pt>
                <c:pt idx="319" formatCode="0">
                  <c:v>8342</c:v>
                </c:pt>
                <c:pt idx="320" formatCode="0">
                  <c:v>8817</c:v>
                </c:pt>
                <c:pt idx="321" formatCode="0">
                  <c:v>9365</c:v>
                </c:pt>
                <c:pt idx="322" formatCode="0">
                  <c:v>8146</c:v>
                </c:pt>
                <c:pt idx="323" formatCode="0">
                  <c:v>8063</c:v>
                </c:pt>
                <c:pt idx="324" formatCode="0">
                  <c:v>8788</c:v>
                </c:pt>
                <c:pt idx="325" formatCode="0">
                  <c:v>7696</c:v>
                </c:pt>
                <c:pt idx="326" formatCode="0">
                  <c:v>9389</c:v>
                </c:pt>
                <c:pt idx="327" formatCode="0">
                  <c:v>11408</c:v>
                </c:pt>
                <c:pt idx="328" formatCode="0">
                  <c:v>11296</c:v>
                </c:pt>
                <c:pt idx="329" formatCode="0">
                  <c:v>10219</c:v>
                </c:pt>
                <c:pt idx="330" formatCode="0">
                  <c:v>12123</c:v>
                </c:pt>
                <c:pt idx="331" formatCode="0">
                  <c:v>10237</c:v>
                </c:pt>
                <c:pt idx="332" formatCode="0">
                  <c:v>0</c:v>
                </c:pt>
                <c:pt idx="333" formatCode="0">
                  <c:v>0</c:v>
                </c:pt>
                <c:pt idx="334" formatCode="0">
                  <c:v>0</c:v>
                </c:pt>
                <c:pt idx="335" formatCode="0">
                  <c:v>0</c:v>
                </c:pt>
                <c:pt idx="336" formatCode="0">
                  <c:v>0</c:v>
                </c:pt>
                <c:pt idx="337" formatCode="0">
                  <c:v>0</c:v>
                </c:pt>
                <c:pt idx="338" formatCode="0">
                  <c:v>0</c:v>
                </c:pt>
                <c:pt idx="339" formatCode="0">
                  <c:v>0</c:v>
                </c:pt>
                <c:pt idx="340" formatCode="0">
                  <c:v>0</c:v>
                </c:pt>
                <c:pt idx="341" formatCode="0">
                  <c:v>11557</c:v>
                </c:pt>
                <c:pt idx="342" formatCode="0">
                  <c:v>0</c:v>
                </c:pt>
                <c:pt idx="343" formatCode="0">
                  <c:v>0</c:v>
                </c:pt>
                <c:pt idx="344" formatCode="0">
                  <c:v>0</c:v>
                </c:pt>
                <c:pt idx="345" formatCode="0">
                  <c:v>10354</c:v>
                </c:pt>
                <c:pt idx="346" formatCode="0">
                  <c:v>11021</c:v>
                </c:pt>
                <c:pt idx="347" formatCode="0">
                  <c:v>11338</c:v>
                </c:pt>
                <c:pt idx="348" formatCode="0">
                  <c:v>0</c:v>
                </c:pt>
                <c:pt idx="349" formatCode="0">
                  <c:v>0</c:v>
                </c:pt>
                <c:pt idx="350" formatCode="0">
                  <c:v>0</c:v>
                </c:pt>
                <c:pt idx="351" formatCode="0">
                  <c:v>0</c:v>
                </c:pt>
                <c:pt idx="352" formatCode="0">
                  <c:v>0</c:v>
                </c:pt>
                <c:pt idx="353" formatCode="0">
                  <c:v>0</c:v>
                </c:pt>
                <c:pt idx="354" formatCode="0">
                  <c:v>0</c:v>
                </c:pt>
                <c:pt idx="355" formatCode="0">
                  <c:v>4926</c:v>
                </c:pt>
                <c:pt idx="356" formatCode="0">
                  <c:v>6129</c:v>
                </c:pt>
                <c:pt idx="357" formatCode="0">
                  <c:v>0</c:v>
                </c:pt>
                <c:pt idx="358" formatCode="0">
                  <c:v>0</c:v>
                </c:pt>
                <c:pt idx="359" formatCode="0">
                  <c:v>0</c:v>
                </c:pt>
                <c:pt idx="360" formatCode="0">
                  <c:v>7965</c:v>
                </c:pt>
                <c:pt idx="361" formatCode="0">
                  <c:v>7564</c:v>
                </c:pt>
                <c:pt idx="362" formatCode="0">
                  <c:v>7835</c:v>
                </c:pt>
                <c:pt idx="363" formatCode="0">
                  <c:v>7954</c:v>
                </c:pt>
                <c:pt idx="364" formatCode="0">
                  <c:v>15310</c:v>
                </c:pt>
                <c:pt idx="365" formatCode="0">
                  <c:v>0</c:v>
                </c:pt>
                <c:pt idx="366" formatCode="0">
                  <c:v>8475</c:v>
                </c:pt>
                <c:pt idx="367" formatCode="0">
                  <c:v>0</c:v>
                </c:pt>
                <c:pt idx="368" formatCode="0">
                  <c:v>0</c:v>
                </c:pt>
                <c:pt idx="369" formatCode="0">
                  <c:v>0</c:v>
                </c:pt>
                <c:pt idx="370" formatCode="0">
                  <c:v>0</c:v>
                </c:pt>
                <c:pt idx="371" formatCode="0">
                  <c:v>0</c:v>
                </c:pt>
                <c:pt idx="372" formatCode="0">
                  <c:v>0</c:v>
                </c:pt>
                <c:pt idx="373" formatCode="0">
                  <c:v>0</c:v>
                </c:pt>
                <c:pt idx="374" formatCode="0">
                  <c:v>0</c:v>
                </c:pt>
                <c:pt idx="375" formatCode="0">
                  <c:v>0</c:v>
                </c:pt>
                <c:pt idx="376" formatCode="0">
                  <c:v>0</c:v>
                </c:pt>
                <c:pt idx="377" formatCode="0">
                  <c:v>0</c:v>
                </c:pt>
                <c:pt idx="378" formatCode="0">
                  <c:v>0</c:v>
                </c:pt>
                <c:pt idx="379" formatCode="0">
                  <c:v>0</c:v>
                </c:pt>
                <c:pt idx="380" formatCode="0">
                  <c:v>0</c:v>
                </c:pt>
                <c:pt idx="381" formatCode="0">
                  <c:v>0</c:v>
                </c:pt>
                <c:pt idx="382" formatCode="0">
                  <c:v>0</c:v>
                </c:pt>
                <c:pt idx="383" formatCode="0">
                  <c:v>0</c:v>
                </c:pt>
                <c:pt idx="384" formatCode="0">
                  <c:v>11770</c:v>
                </c:pt>
                <c:pt idx="385" formatCode="0">
                  <c:v>0</c:v>
                </c:pt>
                <c:pt idx="386" formatCode="0">
                  <c:v>0</c:v>
                </c:pt>
                <c:pt idx="387" formatCode="0">
                  <c:v>9995</c:v>
                </c:pt>
                <c:pt idx="388" formatCode="0">
                  <c:v>0</c:v>
                </c:pt>
                <c:pt idx="389" formatCode="0">
                  <c:v>0</c:v>
                </c:pt>
                <c:pt idx="390" formatCode="0">
                  <c:v>0</c:v>
                </c:pt>
                <c:pt idx="391" formatCode="0">
                  <c:v>0</c:v>
                </c:pt>
                <c:pt idx="392" formatCode="0">
                  <c:v>0</c:v>
                </c:pt>
                <c:pt idx="393" formatCode="0">
                  <c:v>0</c:v>
                </c:pt>
                <c:pt idx="394" formatCode="0">
                  <c:v>0</c:v>
                </c:pt>
                <c:pt idx="395" formatCode="0">
                  <c:v>0</c:v>
                </c:pt>
                <c:pt idx="396" formatCode="0">
                  <c:v>0</c:v>
                </c:pt>
                <c:pt idx="397" formatCode="0">
                  <c:v>0</c:v>
                </c:pt>
                <c:pt idx="398" formatCode="0">
                  <c:v>0</c:v>
                </c:pt>
                <c:pt idx="399" formatCode="0">
                  <c:v>0</c:v>
                </c:pt>
                <c:pt idx="400" formatCode="0">
                  <c:v>0</c:v>
                </c:pt>
                <c:pt idx="401" formatCode="0">
                  <c:v>0</c:v>
                </c:pt>
                <c:pt idx="402" formatCode="0">
                  <c:v>0</c:v>
                </c:pt>
                <c:pt idx="403" formatCode="0">
                  <c:v>8745</c:v>
                </c:pt>
                <c:pt idx="404" formatCode="0">
                  <c:v>10014</c:v>
                </c:pt>
                <c:pt idx="405" formatCode="0">
                  <c:v>8520</c:v>
                </c:pt>
                <c:pt idx="406" formatCode="0">
                  <c:v>8760</c:v>
                </c:pt>
                <c:pt idx="407" formatCode="0">
                  <c:v>0</c:v>
                </c:pt>
                <c:pt idx="408" formatCode="0">
                  <c:v>11685</c:v>
                </c:pt>
                <c:pt idx="409" formatCode="0">
                  <c:v>0</c:v>
                </c:pt>
                <c:pt idx="410" formatCode="0">
                  <c:v>0</c:v>
                </c:pt>
                <c:pt idx="411" formatCode="0">
                  <c:v>0</c:v>
                </c:pt>
                <c:pt idx="412" formatCode="0">
                  <c:v>0</c:v>
                </c:pt>
                <c:pt idx="413" formatCode="0">
                  <c:v>0</c:v>
                </c:pt>
                <c:pt idx="414" formatCode="0">
                  <c:v>0</c:v>
                </c:pt>
                <c:pt idx="415" formatCode="0">
                  <c:v>11602</c:v>
                </c:pt>
                <c:pt idx="416" formatCode="0">
                  <c:v>13686</c:v>
                </c:pt>
                <c:pt idx="417" formatCode="0">
                  <c:v>0</c:v>
                </c:pt>
                <c:pt idx="418" formatCode="0">
                  <c:v>0</c:v>
                </c:pt>
                <c:pt idx="419" formatCode="0">
                  <c:v>10185</c:v>
                </c:pt>
                <c:pt idx="420" formatCode="0">
                  <c:v>9650</c:v>
                </c:pt>
                <c:pt idx="421" formatCode="0">
                  <c:v>9356</c:v>
                </c:pt>
                <c:pt idx="422" formatCode="0">
                  <c:v>10544</c:v>
                </c:pt>
                <c:pt idx="423" formatCode="0">
                  <c:v>9502</c:v>
                </c:pt>
                <c:pt idx="424" formatCode="0">
                  <c:v>9604</c:v>
                </c:pt>
                <c:pt idx="425" formatCode="0">
                  <c:v>0</c:v>
                </c:pt>
                <c:pt idx="426" formatCode="0">
                  <c:v>0</c:v>
                </c:pt>
                <c:pt idx="427" formatCode="0">
                  <c:v>0</c:v>
                </c:pt>
                <c:pt idx="428" formatCode="0">
                  <c:v>31555</c:v>
                </c:pt>
                <c:pt idx="429" formatCode="0">
                  <c:v>0</c:v>
                </c:pt>
                <c:pt idx="430" formatCode="0">
                  <c:v>0</c:v>
                </c:pt>
                <c:pt idx="431" formatCode="0">
                  <c:v>0</c:v>
                </c:pt>
                <c:pt idx="432" formatCode="0">
                  <c:v>0</c:v>
                </c:pt>
                <c:pt idx="433" formatCode="0">
                  <c:v>9875</c:v>
                </c:pt>
                <c:pt idx="434" formatCode="0">
                  <c:v>9301</c:v>
                </c:pt>
                <c:pt idx="435" formatCode="0">
                  <c:v>9405</c:v>
                </c:pt>
                <c:pt idx="436" formatCode="0">
                  <c:v>0</c:v>
                </c:pt>
                <c:pt idx="437" formatCode="0">
                  <c:v>7636</c:v>
                </c:pt>
                <c:pt idx="438" formatCode="0">
                  <c:v>8012</c:v>
                </c:pt>
                <c:pt idx="439" formatCode="0">
                  <c:v>7701</c:v>
                </c:pt>
                <c:pt idx="440" formatCode="0">
                  <c:v>7898</c:v>
                </c:pt>
                <c:pt idx="441" formatCode="0">
                  <c:v>7927</c:v>
                </c:pt>
                <c:pt idx="442" formatCode="0">
                  <c:v>0</c:v>
                </c:pt>
                <c:pt idx="443" formatCode="0">
                  <c:v>0</c:v>
                </c:pt>
                <c:pt idx="444" formatCode="0">
                  <c:v>0</c:v>
                </c:pt>
                <c:pt idx="445" formatCode="0">
                  <c:v>0</c:v>
                </c:pt>
                <c:pt idx="446" formatCode="0">
                  <c:v>8589</c:v>
                </c:pt>
                <c:pt idx="447" formatCode="0">
                  <c:v>8133</c:v>
                </c:pt>
                <c:pt idx="448" formatCode="0">
                  <c:v>8043</c:v>
                </c:pt>
                <c:pt idx="449" formatCode="0">
                  <c:v>8256</c:v>
                </c:pt>
                <c:pt idx="450" formatCode="0">
                  <c:v>8211</c:v>
                </c:pt>
                <c:pt idx="451" formatCode="0">
                  <c:v>6439</c:v>
                </c:pt>
                <c:pt idx="452" formatCode="0">
                  <c:v>9140</c:v>
                </c:pt>
                <c:pt idx="453" formatCode="0">
                  <c:v>8718</c:v>
                </c:pt>
                <c:pt idx="454" formatCode="0">
                  <c:v>8693</c:v>
                </c:pt>
                <c:pt idx="455" formatCode="0">
                  <c:v>0</c:v>
                </c:pt>
                <c:pt idx="456" formatCode="0">
                  <c:v>0</c:v>
                </c:pt>
                <c:pt idx="457" formatCode="0">
                  <c:v>0</c:v>
                </c:pt>
                <c:pt idx="458" formatCode="0">
                  <c:v>0</c:v>
                </c:pt>
                <c:pt idx="459" formatCode="0">
                  <c:v>8549</c:v>
                </c:pt>
                <c:pt idx="460" formatCode="0">
                  <c:v>8517</c:v>
                </c:pt>
                <c:pt idx="461" formatCode="0">
                  <c:v>9011</c:v>
                </c:pt>
                <c:pt idx="462" formatCode="0">
                  <c:v>9000</c:v>
                </c:pt>
                <c:pt idx="463" formatCode="0">
                  <c:v>0</c:v>
                </c:pt>
                <c:pt idx="464" formatCode="0">
                  <c:v>9911</c:v>
                </c:pt>
                <c:pt idx="465" formatCode="0">
                  <c:v>8910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96-4952-BB32-5AE562BE7855}"/>
            </c:ext>
          </c:extLst>
        </c:ser>
        <c:ser>
          <c:idx val="19"/>
          <c:order val="19"/>
          <c:tx>
            <c:strRef>
              <c:f>Conductividad!$Y$7</c:f>
              <c:strCache>
                <c:ptCount val="1"/>
                <c:pt idx="0">
                  <c:v>Venta Simón</c:v>
                </c:pt>
              </c:strCache>
            </c:strRef>
          </c:tx>
          <c:cat>
            <c:strRef>
              <c:f>Conductividad!$B$9:$B$481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Conductividad!$Y$9:$Y$481</c:f>
              <c:numCache>
                <c:formatCode>0.00</c:formatCode>
                <c:ptCount val="470"/>
                <c:pt idx="134" formatCode="0">
                  <c:v>9395</c:v>
                </c:pt>
                <c:pt idx="135" formatCode="0">
                  <c:v>8741</c:v>
                </c:pt>
                <c:pt idx="136" formatCode="0">
                  <c:v>8158</c:v>
                </c:pt>
                <c:pt idx="138" formatCode="0">
                  <c:v>6196</c:v>
                </c:pt>
                <c:pt idx="139" formatCode="0">
                  <c:v>7744</c:v>
                </c:pt>
                <c:pt idx="140" formatCode="0">
                  <c:v>7539</c:v>
                </c:pt>
                <c:pt idx="141" formatCode="0">
                  <c:v>7846</c:v>
                </c:pt>
                <c:pt idx="142" formatCode="0">
                  <c:v>7042</c:v>
                </c:pt>
                <c:pt idx="143" formatCode="0">
                  <c:v>7920</c:v>
                </c:pt>
                <c:pt idx="144" formatCode="0">
                  <c:v>9561</c:v>
                </c:pt>
                <c:pt idx="145" formatCode="0">
                  <c:v>0</c:v>
                </c:pt>
                <c:pt idx="146" formatCode="0">
                  <c:v>7983</c:v>
                </c:pt>
                <c:pt idx="147" formatCode="0">
                  <c:v>8052</c:v>
                </c:pt>
                <c:pt idx="148" formatCode="0">
                  <c:v>8062</c:v>
                </c:pt>
                <c:pt idx="149" formatCode="0">
                  <c:v>7934</c:v>
                </c:pt>
                <c:pt idx="150" formatCode="0">
                  <c:v>7365</c:v>
                </c:pt>
                <c:pt idx="151" formatCode="0">
                  <c:v>7791</c:v>
                </c:pt>
                <c:pt idx="152" formatCode="0">
                  <c:v>7892</c:v>
                </c:pt>
                <c:pt idx="153" formatCode="0">
                  <c:v>7915</c:v>
                </c:pt>
                <c:pt idx="154" formatCode="0">
                  <c:v>7815</c:v>
                </c:pt>
                <c:pt idx="155" formatCode="0">
                  <c:v>8220</c:v>
                </c:pt>
                <c:pt idx="156" formatCode="0">
                  <c:v>0</c:v>
                </c:pt>
                <c:pt idx="157" formatCode="0">
                  <c:v>7996</c:v>
                </c:pt>
                <c:pt idx="160" formatCode="0">
                  <c:v>0</c:v>
                </c:pt>
                <c:pt idx="162" formatCode="0">
                  <c:v>0</c:v>
                </c:pt>
                <c:pt idx="163" formatCode="0">
                  <c:v>0</c:v>
                </c:pt>
                <c:pt idx="164" formatCode="0">
                  <c:v>0</c:v>
                </c:pt>
                <c:pt idx="165" formatCode="0">
                  <c:v>0</c:v>
                </c:pt>
                <c:pt idx="166" formatCode="0">
                  <c:v>0</c:v>
                </c:pt>
                <c:pt idx="167" formatCode="0">
                  <c:v>0</c:v>
                </c:pt>
                <c:pt idx="168" formatCode="0">
                  <c:v>0</c:v>
                </c:pt>
                <c:pt idx="169" formatCode="0">
                  <c:v>0</c:v>
                </c:pt>
                <c:pt idx="174" formatCode="0">
                  <c:v>0</c:v>
                </c:pt>
                <c:pt idx="183" formatCode="0">
                  <c:v>0</c:v>
                </c:pt>
                <c:pt idx="189" formatCode="0">
                  <c:v>0</c:v>
                </c:pt>
                <c:pt idx="198" formatCode="0">
                  <c:v>0</c:v>
                </c:pt>
                <c:pt idx="204" formatCode="0">
                  <c:v>0</c:v>
                </c:pt>
                <c:pt idx="210" formatCode="0">
                  <c:v>0</c:v>
                </c:pt>
                <c:pt idx="215" formatCode="0">
                  <c:v>0</c:v>
                </c:pt>
                <c:pt idx="224" formatCode="0">
                  <c:v>6697</c:v>
                </c:pt>
                <c:pt idx="231" formatCode="0">
                  <c:v>8815</c:v>
                </c:pt>
                <c:pt idx="238" formatCode="0">
                  <c:v>7374</c:v>
                </c:pt>
                <c:pt idx="252" formatCode="0">
                  <c:v>6046</c:v>
                </c:pt>
                <c:pt idx="259" formatCode="0">
                  <c:v>7014</c:v>
                </c:pt>
                <c:pt idx="264" formatCode="0">
                  <c:v>6975</c:v>
                </c:pt>
                <c:pt idx="265" formatCode="0">
                  <c:v>7174</c:v>
                </c:pt>
                <c:pt idx="266" formatCode="0">
                  <c:v>7054</c:v>
                </c:pt>
                <c:pt idx="267" formatCode="0">
                  <c:v>6986</c:v>
                </c:pt>
                <c:pt idx="268" formatCode="0">
                  <c:v>7024</c:v>
                </c:pt>
                <c:pt idx="269" formatCode="0">
                  <c:v>7420</c:v>
                </c:pt>
                <c:pt idx="270" formatCode="0">
                  <c:v>7250</c:v>
                </c:pt>
                <c:pt idx="271" formatCode="0">
                  <c:v>7277</c:v>
                </c:pt>
                <c:pt idx="272" formatCode="0">
                  <c:v>6882</c:v>
                </c:pt>
                <c:pt idx="273" formatCode="0">
                  <c:v>6360</c:v>
                </c:pt>
                <c:pt idx="274" formatCode="0">
                  <c:v>6735</c:v>
                </c:pt>
                <c:pt idx="275" formatCode="0">
                  <c:v>7486</c:v>
                </c:pt>
                <c:pt idx="276" formatCode="0">
                  <c:v>0</c:v>
                </c:pt>
                <c:pt idx="277" formatCode="0">
                  <c:v>6361</c:v>
                </c:pt>
                <c:pt idx="278" formatCode="0">
                  <c:v>7138</c:v>
                </c:pt>
                <c:pt idx="279" formatCode="0">
                  <c:v>6932</c:v>
                </c:pt>
                <c:pt idx="280" formatCode="0">
                  <c:v>0</c:v>
                </c:pt>
                <c:pt idx="281" formatCode="0">
                  <c:v>7541</c:v>
                </c:pt>
                <c:pt idx="282" formatCode="0">
                  <c:v>7205</c:v>
                </c:pt>
                <c:pt idx="283" formatCode="0">
                  <c:v>7425</c:v>
                </c:pt>
                <c:pt idx="284" formatCode="0">
                  <c:v>7907</c:v>
                </c:pt>
                <c:pt idx="285" formatCode="0">
                  <c:v>8001</c:v>
                </c:pt>
                <c:pt idx="286" formatCode="0">
                  <c:v>8237</c:v>
                </c:pt>
                <c:pt idx="287" formatCode="0">
                  <c:v>7295</c:v>
                </c:pt>
                <c:pt idx="288" formatCode="0">
                  <c:v>0</c:v>
                </c:pt>
                <c:pt idx="289" formatCode="0">
                  <c:v>0</c:v>
                </c:pt>
                <c:pt idx="290" formatCode="0">
                  <c:v>0</c:v>
                </c:pt>
                <c:pt idx="291" formatCode="0">
                  <c:v>0</c:v>
                </c:pt>
                <c:pt idx="292" formatCode="0">
                  <c:v>0</c:v>
                </c:pt>
                <c:pt idx="293" formatCode="0">
                  <c:v>0</c:v>
                </c:pt>
                <c:pt idx="294" formatCode="0">
                  <c:v>0</c:v>
                </c:pt>
                <c:pt idx="295" formatCode="0">
                  <c:v>0</c:v>
                </c:pt>
                <c:pt idx="296" formatCode="0">
                  <c:v>0</c:v>
                </c:pt>
                <c:pt idx="297" formatCode="0">
                  <c:v>0</c:v>
                </c:pt>
                <c:pt idx="298" formatCode="0">
                  <c:v>0</c:v>
                </c:pt>
                <c:pt idx="299" formatCode="0">
                  <c:v>0</c:v>
                </c:pt>
                <c:pt idx="300" formatCode="0">
                  <c:v>0</c:v>
                </c:pt>
                <c:pt idx="301" formatCode="0">
                  <c:v>0</c:v>
                </c:pt>
                <c:pt idx="302" formatCode="0">
                  <c:v>0</c:v>
                </c:pt>
                <c:pt idx="303" formatCode="0">
                  <c:v>0</c:v>
                </c:pt>
                <c:pt idx="304" formatCode="0">
                  <c:v>0</c:v>
                </c:pt>
                <c:pt idx="305" formatCode="0">
                  <c:v>0</c:v>
                </c:pt>
                <c:pt idx="306" formatCode="0">
                  <c:v>0</c:v>
                </c:pt>
                <c:pt idx="307" formatCode="0">
                  <c:v>0</c:v>
                </c:pt>
                <c:pt idx="308" formatCode="0">
                  <c:v>0</c:v>
                </c:pt>
                <c:pt idx="309" formatCode="0">
                  <c:v>0</c:v>
                </c:pt>
                <c:pt idx="310" formatCode="0">
                  <c:v>0</c:v>
                </c:pt>
                <c:pt idx="311" formatCode="0">
                  <c:v>0</c:v>
                </c:pt>
                <c:pt idx="312" formatCode="0">
                  <c:v>0</c:v>
                </c:pt>
                <c:pt idx="313" formatCode="0">
                  <c:v>0</c:v>
                </c:pt>
                <c:pt idx="314" formatCode="0">
                  <c:v>0</c:v>
                </c:pt>
                <c:pt idx="315" formatCode="0">
                  <c:v>0</c:v>
                </c:pt>
                <c:pt idx="318" formatCode="0">
                  <c:v>0</c:v>
                </c:pt>
                <c:pt idx="320" formatCode="0">
                  <c:v>0</c:v>
                </c:pt>
                <c:pt idx="323" formatCode="0">
                  <c:v>0</c:v>
                </c:pt>
                <c:pt idx="326" formatCode="0">
                  <c:v>0</c:v>
                </c:pt>
                <c:pt idx="329" formatCode="0">
                  <c:v>0</c:v>
                </c:pt>
                <c:pt idx="332" formatCode="0">
                  <c:v>0</c:v>
                </c:pt>
                <c:pt idx="335" formatCode="0">
                  <c:v>0</c:v>
                </c:pt>
                <c:pt idx="337" formatCode="0">
                  <c:v>0</c:v>
                </c:pt>
                <c:pt idx="339" formatCode="0">
                  <c:v>0</c:v>
                </c:pt>
                <c:pt idx="342" formatCode="0">
                  <c:v>0</c:v>
                </c:pt>
                <c:pt idx="345" formatCode="0">
                  <c:v>0</c:v>
                </c:pt>
                <c:pt idx="348" formatCode="0">
                  <c:v>0</c:v>
                </c:pt>
                <c:pt idx="351" formatCode="0">
                  <c:v>0</c:v>
                </c:pt>
                <c:pt idx="354" formatCode="0">
                  <c:v>0</c:v>
                </c:pt>
                <c:pt idx="357" formatCode="0">
                  <c:v>0</c:v>
                </c:pt>
                <c:pt idx="360" formatCode="0">
                  <c:v>0</c:v>
                </c:pt>
                <c:pt idx="363" formatCode="0">
                  <c:v>0</c:v>
                </c:pt>
                <c:pt idx="366" formatCode="0">
                  <c:v>0</c:v>
                </c:pt>
                <c:pt idx="369" formatCode="0">
                  <c:v>0</c:v>
                </c:pt>
                <c:pt idx="372" formatCode="0">
                  <c:v>0</c:v>
                </c:pt>
                <c:pt idx="375" formatCode="0">
                  <c:v>0</c:v>
                </c:pt>
                <c:pt idx="378" formatCode="0">
                  <c:v>0</c:v>
                </c:pt>
                <c:pt idx="381" formatCode="0">
                  <c:v>0</c:v>
                </c:pt>
                <c:pt idx="384" formatCode="0">
                  <c:v>0</c:v>
                </c:pt>
                <c:pt idx="387" formatCode="0">
                  <c:v>0</c:v>
                </c:pt>
                <c:pt idx="390" formatCode="0">
                  <c:v>0</c:v>
                </c:pt>
                <c:pt idx="392" formatCode="0">
                  <c:v>0</c:v>
                </c:pt>
                <c:pt idx="395" formatCode="0">
                  <c:v>0</c:v>
                </c:pt>
                <c:pt idx="398" formatCode="0">
                  <c:v>0</c:v>
                </c:pt>
                <c:pt idx="401" formatCode="0">
                  <c:v>0</c:v>
                </c:pt>
                <c:pt idx="403" formatCode="0">
                  <c:v>0</c:v>
                </c:pt>
                <c:pt idx="406" formatCode="0">
                  <c:v>0</c:v>
                </c:pt>
                <c:pt idx="409" formatCode="0">
                  <c:v>0</c:v>
                </c:pt>
                <c:pt idx="412" formatCode="0">
                  <c:v>0</c:v>
                </c:pt>
                <c:pt idx="414" formatCode="0">
                  <c:v>0</c:v>
                </c:pt>
                <c:pt idx="417" formatCode="0">
                  <c:v>0</c:v>
                </c:pt>
                <c:pt idx="419" formatCode="0">
                  <c:v>0</c:v>
                </c:pt>
                <c:pt idx="422" formatCode="0.000">
                  <c:v>0</c:v>
                </c:pt>
                <c:pt idx="425" formatCode="0">
                  <c:v>0</c:v>
                </c:pt>
                <c:pt idx="428" formatCode="0">
                  <c:v>0</c:v>
                </c:pt>
                <c:pt idx="431" formatCode="0">
                  <c:v>0</c:v>
                </c:pt>
                <c:pt idx="433" formatCode="0">
                  <c:v>0</c:v>
                </c:pt>
                <c:pt idx="436" formatCode="0">
                  <c:v>0</c:v>
                </c:pt>
                <c:pt idx="439" formatCode="0">
                  <c:v>0</c:v>
                </c:pt>
                <c:pt idx="442" formatCode="0">
                  <c:v>0</c:v>
                </c:pt>
                <c:pt idx="443" formatCode="0">
                  <c:v>0</c:v>
                </c:pt>
                <c:pt idx="444" formatCode="0">
                  <c:v>0</c:v>
                </c:pt>
                <c:pt idx="445" formatCode="0">
                  <c:v>0</c:v>
                </c:pt>
                <c:pt idx="446" formatCode="0">
                  <c:v>0</c:v>
                </c:pt>
                <c:pt idx="447" formatCode="0">
                  <c:v>0</c:v>
                </c:pt>
                <c:pt idx="448" formatCode="0">
                  <c:v>0</c:v>
                </c:pt>
                <c:pt idx="449" formatCode="0">
                  <c:v>0</c:v>
                </c:pt>
                <c:pt idx="450" formatCode="0">
                  <c:v>0</c:v>
                </c:pt>
                <c:pt idx="451" formatCode="0">
                  <c:v>0</c:v>
                </c:pt>
                <c:pt idx="452" formatCode="0">
                  <c:v>0</c:v>
                </c:pt>
                <c:pt idx="453" formatCode="0">
                  <c:v>0</c:v>
                </c:pt>
                <c:pt idx="454" formatCode="0">
                  <c:v>0</c:v>
                </c:pt>
                <c:pt idx="455" formatCode="0">
                  <c:v>0</c:v>
                </c:pt>
                <c:pt idx="456" formatCode="0">
                  <c:v>0</c:v>
                </c:pt>
                <c:pt idx="457" formatCode="0">
                  <c:v>0</c:v>
                </c:pt>
                <c:pt idx="458" formatCode="0">
                  <c:v>0</c:v>
                </c:pt>
                <c:pt idx="459" formatCode="0">
                  <c:v>0</c:v>
                </c:pt>
                <c:pt idx="460" formatCode="0">
                  <c:v>0</c:v>
                </c:pt>
                <c:pt idx="461" formatCode="0">
                  <c:v>0</c:v>
                </c:pt>
                <c:pt idx="462" formatCode="0">
                  <c:v>0</c:v>
                </c:pt>
                <c:pt idx="463" formatCode="0">
                  <c:v>0</c:v>
                </c:pt>
                <c:pt idx="464" formatCode="0">
                  <c:v>0</c:v>
                </c:pt>
                <c:pt idx="465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96-4952-BB32-5AE562BE7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559736"/>
        <c:axId val="794568752"/>
      </c:lineChart>
      <c:catAx>
        <c:axId val="79455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-5400000"/>
          <a:lstStyle/>
          <a:p>
            <a:pPr>
              <a:defRPr sz="1200" baseline="0"/>
            </a:pPr>
            <a:endParaRPr lang="es-ES"/>
          </a:p>
        </c:txPr>
        <c:crossAx val="794568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45687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 sz="1600" b="1" i="0" baseline="0">
                    <a:effectLst/>
                  </a:rPr>
                  <a:t>µS/cm</a:t>
                </a:r>
                <a:endParaRPr lang="es-E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7.0416617094679543E-2"/>
              <c:y val="0.10499533521737575"/>
            </c:manualLayout>
          </c:layout>
          <c:overlay val="0"/>
        </c:title>
        <c:numFmt formatCode="0" sourceLinked="1"/>
        <c:majorTickMark val="out"/>
        <c:minorTickMark val="none"/>
        <c:tickLblPos val="low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200" baseline="0"/>
            </a:pPr>
            <a:endParaRPr lang="es-ES"/>
          </a:p>
        </c:txPr>
        <c:crossAx val="794559736"/>
        <c:crossesAt val="42746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9014501498889405"/>
          <c:y val="5.4550818379299273E-3"/>
          <c:w val="0.346924549390071"/>
          <c:h val="0.19888736213368974"/>
        </c:manualLayout>
      </c:layout>
      <c:overlay val="0"/>
      <c:txPr>
        <a:bodyPr/>
        <a:lstStyle/>
        <a:p>
          <a:pPr>
            <a:defRPr sz="1300" baseline="0"/>
          </a:pPr>
          <a:endParaRPr lang="es-E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1266" l="0.70000000000000062" r="0.70000000000000062" t="0.75000000000001266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Estimacion de aporte diario de nitratos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047436576124023E-2"/>
          <c:y val="0.16362559544102898"/>
          <c:w val="0.84375804241285479"/>
          <c:h val="0.67721746663090165"/>
        </c:manualLayout>
      </c:layout>
      <c:lineChart>
        <c:grouping val="standard"/>
        <c:varyColors val="0"/>
        <c:ser>
          <c:idx val="0"/>
          <c:order val="0"/>
          <c:tx>
            <c:strRef>
              <c:f>NitratosDiario!$C$7</c:f>
              <c:strCache>
                <c:ptCount val="1"/>
                <c:pt idx="0">
                  <c:v>Desembocadura rambla Albujón</c:v>
                </c:pt>
              </c:strCache>
            </c:strRef>
          </c:tx>
          <c:cat>
            <c:strRef>
              <c:f>NitratosDiario!$B$9:$B$484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NitratosDiario!$C$9:$C$484</c:f>
              <c:numCache>
                <c:formatCode>#,##0</c:formatCode>
                <c:ptCount val="4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3013</c:v>
                </c:pt>
                <c:pt idx="4">
                  <c:v>2631</c:v>
                </c:pt>
                <c:pt idx="5">
                  <c:v>2096</c:v>
                </c:pt>
                <c:pt idx="6">
                  <c:v>2845.3420799999994</c:v>
                </c:pt>
                <c:pt idx="7">
                  <c:v>1330</c:v>
                </c:pt>
                <c:pt idx="8">
                  <c:v>2088</c:v>
                </c:pt>
                <c:pt idx="9">
                  <c:v>4063.1310719999997</c:v>
                </c:pt>
                <c:pt idx="10">
                  <c:v>2208.6691200000005</c:v>
                </c:pt>
                <c:pt idx="11">
                  <c:v>3173.4633600000002</c:v>
                </c:pt>
                <c:pt idx="12">
                  <c:v>3142.4319360000009</c:v>
                </c:pt>
                <c:pt idx="13">
                  <c:v>3348.880416</c:v>
                </c:pt>
                <c:pt idx="14">
                  <c:v>5427</c:v>
                </c:pt>
                <c:pt idx="15">
                  <c:v>7433.1950400000005</c:v>
                </c:pt>
                <c:pt idx="16">
                  <c:v>6536.1254399999998</c:v>
                </c:pt>
                <c:pt idx="17">
                  <c:v>6080.3592191999996</c:v>
                </c:pt>
                <c:pt idx="18">
                  <c:v>4714.89984</c:v>
                </c:pt>
                <c:pt idx="19">
                  <c:v>3891.3509376000002</c:v>
                </c:pt>
                <c:pt idx="20">
                  <c:v>3721.7266559999998</c:v>
                </c:pt>
                <c:pt idx="21">
                  <c:v>10519.165440000001</c:v>
                </c:pt>
                <c:pt idx="22">
                  <c:v>9509.4518400000015</c:v>
                </c:pt>
                <c:pt idx="23">
                  <c:v>6254.7966719999986</c:v>
                </c:pt>
                <c:pt idx="24">
                  <c:v>4571.347968</c:v>
                </c:pt>
                <c:pt idx="25">
                  <c:v>4625.2408320000004</c:v>
                </c:pt>
                <c:pt idx="26">
                  <c:v>5338.0892160000003</c:v>
                </c:pt>
                <c:pt idx="27">
                  <c:v>3093.0638399999998</c:v>
                </c:pt>
                <c:pt idx="28">
                  <c:v>3796.1913600000003</c:v>
                </c:pt>
                <c:pt idx="29">
                  <c:v>2931.9744959999998</c:v>
                </c:pt>
                <c:pt idx="30">
                  <c:v>12572</c:v>
                </c:pt>
                <c:pt idx="31">
                  <c:v>13897</c:v>
                </c:pt>
                <c:pt idx="32">
                  <c:v>10110.117600000001</c:v>
                </c:pt>
                <c:pt idx="33">
                  <c:v>7205.5526399999981</c:v>
                </c:pt>
                <c:pt idx="34">
                  <c:v>7650.0288</c:v>
                </c:pt>
                <c:pt idx="35">
                  <c:v>5978.9456639999999</c:v>
                </c:pt>
                <c:pt idx="36">
                  <c:v>5172.8906880000004</c:v>
                </c:pt>
                <c:pt idx="37">
                  <c:v>5877.1353600000002</c:v>
                </c:pt>
                <c:pt idx="38">
                  <c:v>4116.37248</c:v>
                </c:pt>
                <c:pt idx="39">
                  <c:v>4124.9969279999996</c:v>
                </c:pt>
                <c:pt idx="40">
                  <c:v>3297.9934080000003</c:v>
                </c:pt>
                <c:pt idx="41">
                  <c:v>4127.5871999999999</c:v>
                </c:pt>
                <c:pt idx="42">
                  <c:v>5205.8280960000002</c:v>
                </c:pt>
                <c:pt idx="43">
                  <c:v>3453.0312959999992</c:v>
                </c:pt>
                <c:pt idx="44">
                  <c:v>2413.9883519999998</c:v>
                </c:pt>
                <c:pt idx="45">
                  <c:v>1871.0818559999998</c:v>
                </c:pt>
                <c:pt idx="46">
                  <c:v>2519.8905599999998</c:v>
                </c:pt>
                <c:pt idx="47">
                  <c:v>2625.3089279999999</c:v>
                </c:pt>
                <c:pt idx="48">
                  <c:v>0</c:v>
                </c:pt>
                <c:pt idx="49">
                  <c:v>757.040256</c:v>
                </c:pt>
                <c:pt idx="50">
                  <c:v>4160.5228800000004</c:v>
                </c:pt>
                <c:pt idx="51">
                  <c:v>2793.7224000000001</c:v>
                </c:pt>
                <c:pt idx="52">
                  <c:v>1317.34944</c:v>
                </c:pt>
                <c:pt idx="53">
                  <c:v>1560.3019199999999</c:v>
                </c:pt>
                <c:pt idx="54">
                  <c:v>4259.043936</c:v>
                </c:pt>
                <c:pt idx="55">
                  <c:v>620.00639999999999</c:v>
                </c:pt>
                <c:pt idx="56">
                  <c:v>4409.1069119999993</c:v>
                </c:pt>
                <c:pt idx="57">
                  <c:v>644.36601600000006</c:v>
                </c:pt>
                <c:pt idx="58">
                  <c:v>3993.8892480000004</c:v>
                </c:pt>
                <c:pt idx="59">
                  <c:v>3344.8723199999995</c:v>
                </c:pt>
                <c:pt idx="60">
                  <c:v>3205.0529280000005</c:v>
                </c:pt>
                <c:pt idx="61">
                  <c:v>4375.3884479999997</c:v>
                </c:pt>
                <c:pt idx="62">
                  <c:v>2690.3491200000003</c:v>
                </c:pt>
                <c:pt idx="63" formatCode="0">
                  <c:v>2592.4527359999997</c:v>
                </c:pt>
                <c:pt idx="64">
                  <c:v>4052.2152960000003</c:v>
                </c:pt>
                <c:pt idx="65" formatCode="0">
                  <c:v>4521.0398399999995</c:v>
                </c:pt>
                <c:pt idx="66" formatCode="0">
                  <c:v>3369.2803199999998</c:v>
                </c:pt>
                <c:pt idx="67" formatCode="0">
                  <c:v>2946.4128000000001</c:v>
                </c:pt>
                <c:pt idx="68" formatCode="0">
                  <c:v>3063.0156480000001</c:v>
                </c:pt>
                <c:pt idx="69" formatCode="0">
                  <c:v>2819.27952</c:v>
                </c:pt>
                <c:pt idx="70" formatCode="0">
                  <c:v>3405.0447359999998</c:v>
                </c:pt>
                <c:pt idx="71" formatCode="0">
                  <c:v>1366.9750079999999</c:v>
                </c:pt>
                <c:pt idx="72" formatCode="0">
                  <c:v>3092.2007039999999</c:v>
                </c:pt>
                <c:pt idx="73">
                  <c:v>5295.0620159999999</c:v>
                </c:pt>
                <c:pt idx="74" formatCode="0">
                  <c:v>425.751552</c:v>
                </c:pt>
                <c:pt idx="75" formatCode="0">
                  <c:v>794.91456000000005</c:v>
                </c:pt>
                <c:pt idx="76">
                  <c:v>1107.0457919999999</c:v>
                </c:pt>
                <c:pt idx="77" formatCode="0">
                  <c:v>1271.2412159999999</c:v>
                </c:pt>
                <c:pt idx="78" formatCode="0">
                  <c:v>1078.7333759999999</c:v>
                </c:pt>
                <c:pt idx="79" formatCode="0">
                  <c:v>3256.9067520000003</c:v>
                </c:pt>
                <c:pt idx="80" formatCode="0">
                  <c:v>6832.5465599999998</c:v>
                </c:pt>
                <c:pt idx="81" formatCode="0">
                  <c:v>4371.9626879999996</c:v>
                </c:pt>
                <c:pt idx="82" formatCode="0">
                  <c:v>6114.4528319999999</c:v>
                </c:pt>
                <c:pt idx="83" formatCode="0">
                  <c:v>6011.8329599999997</c:v>
                </c:pt>
                <c:pt idx="84" formatCode="0">
                  <c:v>5783.7352320000009</c:v>
                </c:pt>
                <c:pt idx="85" formatCode="0">
                  <c:v>4928.8547520000002</c:v>
                </c:pt>
                <c:pt idx="86" formatCode="0">
                  <c:v>4990.2281280000007</c:v>
                </c:pt>
                <c:pt idx="87" formatCode="0">
                  <c:v>4804.6746240000002</c:v>
                </c:pt>
                <c:pt idx="88" formatCode="0">
                  <c:v>4515.6095999999998</c:v>
                </c:pt>
                <c:pt idx="89" formatCode="0">
                  <c:v>3258.4852799999999</c:v>
                </c:pt>
                <c:pt idx="90" formatCode="0">
                  <c:v>3148.4376000000002</c:v>
                </c:pt>
                <c:pt idx="91" formatCode="0">
                  <c:v>8628.3541440000008</c:v>
                </c:pt>
                <c:pt idx="92" formatCode="0">
                  <c:v>8678.6493119999996</c:v>
                </c:pt>
                <c:pt idx="93" formatCode="0">
                  <c:v>6094</c:v>
                </c:pt>
                <c:pt idx="94" formatCode="0">
                  <c:v>4762</c:v>
                </c:pt>
                <c:pt idx="95" formatCode="0">
                  <c:v>1622.080512</c:v>
                </c:pt>
                <c:pt idx="96" formatCode="0">
                  <c:v>2379.6383040000001</c:v>
                </c:pt>
                <c:pt idx="97" formatCode="0">
                  <c:v>3870</c:v>
                </c:pt>
                <c:pt idx="98" formatCode="0">
                  <c:v>3947</c:v>
                </c:pt>
                <c:pt idx="99" formatCode="0">
                  <c:v>2269</c:v>
                </c:pt>
                <c:pt idx="100" formatCode="0">
                  <c:v>1817.8896959999997</c:v>
                </c:pt>
                <c:pt idx="101" formatCode="0">
                  <c:v>2070.9276479999999</c:v>
                </c:pt>
                <c:pt idx="102" formatCode="0">
                  <c:v>1142</c:v>
                </c:pt>
                <c:pt idx="103" formatCode="0">
                  <c:v>1443</c:v>
                </c:pt>
                <c:pt idx="104" formatCode="0">
                  <c:v>1041</c:v>
                </c:pt>
                <c:pt idx="105" formatCode="0">
                  <c:v>942</c:v>
                </c:pt>
                <c:pt idx="106" formatCode="0">
                  <c:v>988</c:v>
                </c:pt>
                <c:pt idx="107" formatCode="0">
                  <c:v>537</c:v>
                </c:pt>
                <c:pt idx="108" formatCode="0">
                  <c:v>687</c:v>
                </c:pt>
                <c:pt idx="109" formatCode="0">
                  <c:v>1069</c:v>
                </c:pt>
                <c:pt idx="110" formatCode="0">
                  <c:v>606</c:v>
                </c:pt>
                <c:pt idx="111" formatCode="0">
                  <c:v>608</c:v>
                </c:pt>
                <c:pt idx="112" formatCode="0">
                  <c:v>781</c:v>
                </c:pt>
                <c:pt idx="113" formatCode="0">
                  <c:v>717</c:v>
                </c:pt>
                <c:pt idx="114" formatCode="0">
                  <c:v>785</c:v>
                </c:pt>
                <c:pt idx="115" formatCode="0">
                  <c:v>1265</c:v>
                </c:pt>
                <c:pt idx="116" formatCode="0">
                  <c:v>737</c:v>
                </c:pt>
                <c:pt idx="117" formatCode="0">
                  <c:v>528</c:v>
                </c:pt>
                <c:pt idx="118" formatCode="0">
                  <c:v>878</c:v>
                </c:pt>
                <c:pt idx="119" formatCode="0">
                  <c:v>643.65079680000008</c:v>
                </c:pt>
                <c:pt idx="120" formatCode="0">
                  <c:v>721.32415488000004</c:v>
                </c:pt>
                <c:pt idx="121" formatCode="0">
                  <c:v>654.81177600000001</c:v>
                </c:pt>
                <c:pt idx="122" formatCode="0">
                  <c:v>696.416832</c:v>
                </c:pt>
                <c:pt idx="123" formatCode="0">
                  <c:v>655.19870976000004</c:v>
                </c:pt>
                <c:pt idx="124" formatCode="0">
                  <c:v>702.19838303999995</c:v>
                </c:pt>
                <c:pt idx="125" formatCode="0">
                  <c:v>634.65262559999996</c:v>
                </c:pt>
                <c:pt idx="126" formatCode="0">
                  <c:v>732</c:v>
                </c:pt>
                <c:pt idx="127" formatCode="0">
                  <c:v>961</c:v>
                </c:pt>
                <c:pt idx="128" formatCode="0">
                  <c:v>995</c:v>
                </c:pt>
                <c:pt idx="129" formatCode="0">
                  <c:v>785</c:v>
                </c:pt>
                <c:pt idx="130" formatCode="0">
                  <c:v>478</c:v>
                </c:pt>
                <c:pt idx="131" formatCode="0">
                  <c:v>998</c:v>
                </c:pt>
                <c:pt idx="132" formatCode="0">
                  <c:v>914</c:v>
                </c:pt>
                <c:pt idx="133" formatCode="0">
                  <c:v>843</c:v>
                </c:pt>
                <c:pt idx="134" formatCode="0">
                  <c:v>868</c:v>
                </c:pt>
                <c:pt idx="135" formatCode="0">
                  <c:v>876</c:v>
                </c:pt>
                <c:pt idx="136" formatCode="0">
                  <c:v>897</c:v>
                </c:pt>
                <c:pt idx="137" formatCode="0">
                  <c:v>1334</c:v>
                </c:pt>
                <c:pt idx="138" formatCode="0">
                  <c:v>1070</c:v>
                </c:pt>
                <c:pt idx="139" formatCode="0">
                  <c:v>1260</c:v>
                </c:pt>
                <c:pt idx="140" formatCode="0">
                  <c:v>1981</c:v>
                </c:pt>
                <c:pt idx="141" formatCode="0">
                  <c:v>1485</c:v>
                </c:pt>
                <c:pt idx="142" formatCode="0">
                  <c:v>4246</c:v>
                </c:pt>
                <c:pt idx="143" formatCode="0">
                  <c:v>3141</c:v>
                </c:pt>
                <c:pt idx="144" formatCode="0">
                  <c:v>2436</c:v>
                </c:pt>
                <c:pt idx="145" formatCode="0">
                  <c:v>2409</c:v>
                </c:pt>
                <c:pt idx="146" formatCode="0">
                  <c:v>2574</c:v>
                </c:pt>
                <c:pt idx="147" formatCode="0">
                  <c:v>1579</c:v>
                </c:pt>
                <c:pt idx="148" formatCode="0">
                  <c:v>1704</c:v>
                </c:pt>
                <c:pt idx="149" formatCode="0">
                  <c:v>993</c:v>
                </c:pt>
                <c:pt idx="150" formatCode="0">
                  <c:v>1016</c:v>
                </c:pt>
                <c:pt idx="151" formatCode="0">
                  <c:v>1225</c:v>
                </c:pt>
                <c:pt idx="152" formatCode="0">
                  <c:v>1053</c:v>
                </c:pt>
                <c:pt idx="153" formatCode="0">
                  <c:v>1596</c:v>
                </c:pt>
                <c:pt idx="154" formatCode="0">
                  <c:v>1588</c:v>
                </c:pt>
                <c:pt idx="155" formatCode="0">
                  <c:v>1155</c:v>
                </c:pt>
                <c:pt idx="156" formatCode="0">
                  <c:v>2072</c:v>
                </c:pt>
                <c:pt idx="157" formatCode="0">
                  <c:v>1899</c:v>
                </c:pt>
                <c:pt idx="158" formatCode="0">
                  <c:v>1163</c:v>
                </c:pt>
                <c:pt idx="159" formatCode="0">
                  <c:v>5454</c:v>
                </c:pt>
                <c:pt idx="160" formatCode="0">
                  <c:v>11127</c:v>
                </c:pt>
                <c:pt idx="161" formatCode="0">
                  <c:v>10297</c:v>
                </c:pt>
                <c:pt idx="162" formatCode="0">
                  <c:v>12750</c:v>
                </c:pt>
                <c:pt idx="163" formatCode="0">
                  <c:v>10192</c:v>
                </c:pt>
                <c:pt idx="164" formatCode="0">
                  <c:v>7365</c:v>
                </c:pt>
                <c:pt idx="165" formatCode="0">
                  <c:v>6369</c:v>
                </c:pt>
                <c:pt idx="166" formatCode="0">
                  <c:v>4762</c:v>
                </c:pt>
                <c:pt idx="167" formatCode="0">
                  <c:v>5498</c:v>
                </c:pt>
                <c:pt idx="168" formatCode="0">
                  <c:v>3558</c:v>
                </c:pt>
                <c:pt idx="169" formatCode="0">
                  <c:v>1867</c:v>
                </c:pt>
                <c:pt idx="170" formatCode="0">
                  <c:v>2694</c:v>
                </c:pt>
                <c:pt idx="171" formatCode="0">
                  <c:v>2222</c:v>
                </c:pt>
                <c:pt idx="172" formatCode="0">
                  <c:v>2223</c:v>
                </c:pt>
                <c:pt idx="173" formatCode="0">
                  <c:v>1842</c:v>
                </c:pt>
                <c:pt idx="174" formatCode="0">
                  <c:v>2535</c:v>
                </c:pt>
                <c:pt idx="175" formatCode="0">
                  <c:v>2821</c:v>
                </c:pt>
                <c:pt idx="176" formatCode="0">
                  <c:v>2353</c:v>
                </c:pt>
                <c:pt idx="177" formatCode="0">
                  <c:v>3172</c:v>
                </c:pt>
                <c:pt idx="178" formatCode="0">
                  <c:v>3585</c:v>
                </c:pt>
                <c:pt idx="179" formatCode="0">
                  <c:v>3998</c:v>
                </c:pt>
                <c:pt idx="180" formatCode="0">
                  <c:v>3241</c:v>
                </c:pt>
                <c:pt idx="181" formatCode="0">
                  <c:v>2576</c:v>
                </c:pt>
                <c:pt idx="182" formatCode="0">
                  <c:v>3124</c:v>
                </c:pt>
                <c:pt idx="183" formatCode="0">
                  <c:v>4054</c:v>
                </c:pt>
                <c:pt idx="184" formatCode="0">
                  <c:v>2390</c:v>
                </c:pt>
                <c:pt idx="185" formatCode="0">
                  <c:v>2471</c:v>
                </c:pt>
                <c:pt idx="186" formatCode="0">
                  <c:v>2907</c:v>
                </c:pt>
                <c:pt idx="187" formatCode="0">
                  <c:v>3067</c:v>
                </c:pt>
                <c:pt idx="188" formatCode="0">
                  <c:v>3492</c:v>
                </c:pt>
                <c:pt idx="189" formatCode="0">
                  <c:v>3933</c:v>
                </c:pt>
                <c:pt idx="190" formatCode="0">
                  <c:v>3523</c:v>
                </c:pt>
                <c:pt idx="191" formatCode="0">
                  <c:v>3921</c:v>
                </c:pt>
                <c:pt idx="192" formatCode="0">
                  <c:v>4365</c:v>
                </c:pt>
                <c:pt idx="193" formatCode="0">
                  <c:v>4016</c:v>
                </c:pt>
                <c:pt idx="194" formatCode="0">
                  <c:v>3164</c:v>
                </c:pt>
                <c:pt idx="195" formatCode="0">
                  <c:v>3017</c:v>
                </c:pt>
                <c:pt idx="196" formatCode="0">
                  <c:v>3177</c:v>
                </c:pt>
                <c:pt idx="197" formatCode="0">
                  <c:v>3639</c:v>
                </c:pt>
                <c:pt idx="198" formatCode="0">
                  <c:v>2918</c:v>
                </c:pt>
                <c:pt idx="199" formatCode="0">
                  <c:v>1836</c:v>
                </c:pt>
                <c:pt idx="200" formatCode="0">
                  <c:v>1782</c:v>
                </c:pt>
                <c:pt idx="201" formatCode="0">
                  <c:v>1534</c:v>
                </c:pt>
                <c:pt idx="202" formatCode="0">
                  <c:v>2003</c:v>
                </c:pt>
                <c:pt idx="203" formatCode="0">
                  <c:v>2178</c:v>
                </c:pt>
                <c:pt idx="204" formatCode="0">
                  <c:v>1285</c:v>
                </c:pt>
                <c:pt idx="205" formatCode="0">
                  <c:v>1638</c:v>
                </c:pt>
                <c:pt idx="206" formatCode="0">
                  <c:v>1759</c:v>
                </c:pt>
                <c:pt idx="207" formatCode="0">
                  <c:v>1140</c:v>
                </c:pt>
                <c:pt idx="208" formatCode="0">
                  <c:v>1061</c:v>
                </c:pt>
                <c:pt idx="209" formatCode="0">
                  <c:v>1238</c:v>
                </c:pt>
                <c:pt idx="210" formatCode="0">
                  <c:v>1059</c:v>
                </c:pt>
                <c:pt idx="211" formatCode="0">
                  <c:v>1231.53</c:v>
                </c:pt>
                <c:pt idx="212" formatCode="0">
                  <c:v>1234</c:v>
                </c:pt>
                <c:pt idx="213" formatCode="0">
                  <c:v>2110</c:v>
                </c:pt>
                <c:pt idx="214" formatCode="0">
                  <c:v>1466</c:v>
                </c:pt>
                <c:pt idx="215" formatCode="0">
                  <c:v>2005</c:v>
                </c:pt>
                <c:pt idx="216" formatCode="0">
                  <c:v>2366</c:v>
                </c:pt>
                <c:pt idx="217" formatCode="0">
                  <c:v>2109</c:v>
                </c:pt>
                <c:pt idx="218" formatCode="0">
                  <c:v>1929</c:v>
                </c:pt>
                <c:pt idx="219" formatCode="0">
                  <c:v>1398</c:v>
                </c:pt>
                <c:pt idx="220" formatCode="0">
                  <c:v>1751</c:v>
                </c:pt>
                <c:pt idx="221" formatCode="0">
                  <c:v>1602</c:v>
                </c:pt>
                <c:pt idx="222" formatCode="0">
                  <c:v>2314</c:v>
                </c:pt>
                <c:pt idx="223" formatCode="0">
                  <c:v>1793</c:v>
                </c:pt>
                <c:pt idx="224" formatCode="0">
                  <c:v>1710</c:v>
                </c:pt>
                <c:pt idx="225" formatCode="0">
                  <c:v>1809</c:v>
                </c:pt>
                <c:pt idx="226" formatCode="0">
                  <c:v>1761</c:v>
                </c:pt>
                <c:pt idx="227" formatCode="0">
                  <c:v>2111</c:v>
                </c:pt>
                <c:pt idx="228" formatCode="0">
                  <c:v>1167</c:v>
                </c:pt>
                <c:pt idx="229" formatCode="0">
                  <c:v>1448</c:v>
                </c:pt>
                <c:pt idx="230" formatCode="0">
                  <c:v>1601</c:v>
                </c:pt>
                <c:pt idx="231" formatCode="0">
                  <c:v>1704</c:v>
                </c:pt>
                <c:pt idx="232" formatCode="0">
                  <c:v>1247</c:v>
                </c:pt>
                <c:pt idx="233" formatCode="0">
                  <c:v>1584</c:v>
                </c:pt>
                <c:pt idx="234" formatCode="0">
                  <c:v>1588</c:v>
                </c:pt>
                <c:pt idx="235" formatCode="0">
                  <c:v>1353</c:v>
                </c:pt>
                <c:pt idx="236" formatCode="0">
                  <c:v>1970</c:v>
                </c:pt>
                <c:pt idx="237" formatCode="0">
                  <c:v>1854</c:v>
                </c:pt>
                <c:pt idx="238" formatCode="0">
                  <c:v>1670</c:v>
                </c:pt>
                <c:pt idx="239" formatCode="0">
                  <c:v>1129</c:v>
                </c:pt>
                <c:pt idx="240" formatCode="0">
                  <c:v>1514</c:v>
                </c:pt>
                <c:pt idx="241" formatCode="0">
                  <c:v>1555</c:v>
                </c:pt>
                <c:pt idx="242" formatCode="0">
                  <c:v>1509</c:v>
                </c:pt>
                <c:pt idx="243" formatCode="0">
                  <c:v>1987</c:v>
                </c:pt>
                <c:pt idx="244" formatCode="0">
                  <c:v>2245</c:v>
                </c:pt>
                <c:pt idx="245" formatCode="0">
                  <c:v>1386</c:v>
                </c:pt>
                <c:pt idx="246" formatCode="0">
                  <c:v>1346</c:v>
                </c:pt>
                <c:pt idx="247" formatCode="0">
                  <c:v>1188</c:v>
                </c:pt>
                <c:pt idx="248" formatCode="0">
                  <c:v>1122</c:v>
                </c:pt>
                <c:pt idx="249" formatCode="0">
                  <c:v>1067</c:v>
                </c:pt>
                <c:pt idx="250" formatCode="0">
                  <c:v>984</c:v>
                </c:pt>
                <c:pt idx="251" formatCode="0">
                  <c:v>1057</c:v>
                </c:pt>
                <c:pt idx="252" formatCode="0">
                  <c:v>1201</c:v>
                </c:pt>
                <c:pt idx="253" formatCode="0">
                  <c:v>1048</c:v>
                </c:pt>
                <c:pt idx="254" formatCode="0">
                  <c:v>1064</c:v>
                </c:pt>
                <c:pt idx="255" formatCode="0">
                  <c:v>988</c:v>
                </c:pt>
                <c:pt idx="256" formatCode="0">
                  <c:v>1186</c:v>
                </c:pt>
                <c:pt idx="257" formatCode="0">
                  <c:v>870</c:v>
                </c:pt>
                <c:pt idx="258" formatCode="0">
                  <c:v>938</c:v>
                </c:pt>
                <c:pt idx="259" formatCode="0">
                  <c:v>1189</c:v>
                </c:pt>
                <c:pt idx="260" formatCode="0">
                  <c:v>1002</c:v>
                </c:pt>
                <c:pt idx="261" formatCode="0">
                  <c:v>873</c:v>
                </c:pt>
                <c:pt idx="262" formatCode="0">
                  <c:v>1064</c:v>
                </c:pt>
                <c:pt idx="263" formatCode="0">
                  <c:v>1146</c:v>
                </c:pt>
                <c:pt idx="264" formatCode="0">
                  <c:v>1244</c:v>
                </c:pt>
                <c:pt idx="265" formatCode="0">
                  <c:v>744</c:v>
                </c:pt>
                <c:pt idx="266" formatCode="0">
                  <c:v>824</c:v>
                </c:pt>
                <c:pt idx="267" formatCode="0">
                  <c:v>1148</c:v>
                </c:pt>
                <c:pt idx="268" formatCode="0">
                  <c:v>1156</c:v>
                </c:pt>
                <c:pt idx="269" formatCode="0">
                  <c:v>1202</c:v>
                </c:pt>
                <c:pt idx="270" formatCode="0">
                  <c:v>962</c:v>
                </c:pt>
                <c:pt idx="271" formatCode="0">
                  <c:v>1200</c:v>
                </c:pt>
                <c:pt idx="272" formatCode="0">
                  <c:v>1115</c:v>
                </c:pt>
                <c:pt idx="273" formatCode="0">
                  <c:v>11552</c:v>
                </c:pt>
                <c:pt idx="274" formatCode="0">
                  <c:v>5968</c:v>
                </c:pt>
                <c:pt idx="275" formatCode="0">
                  <c:v>4294</c:v>
                </c:pt>
                <c:pt idx="276" formatCode="0">
                  <c:v>4232</c:v>
                </c:pt>
                <c:pt idx="277" formatCode="0">
                  <c:v>4239</c:v>
                </c:pt>
                <c:pt idx="278" formatCode="0">
                  <c:v>7031</c:v>
                </c:pt>
                <c:pt idx="279" formatCode="0">
                  <c:v>9558</c:v>
                </c:pt>
                <c:pt idx="280" formatCode="0">
                  <c:v>10081</c:v>
                </c:pt>
                <c:pt idx="281" formatCode="0">
                  <c:v>7358</c:v>
                </c:pt>
                <c:pt idx="282" formatCode="0">
                  <c:v>4967</c:v>
                </c:pt>
                <c:pt idx="283" formatCode="0">
                  <c:v>5127</c:v>
                </c:pt>
                <c:pt idx="284" formatCode="0">
                  <c:v>4717</c:v>
                </c:pt>
                <c:pt idx="285" formatCode="0">
                  <c:v>4809</c:v>
                </c:pt>
                <c:pt idx="286" formatCode="0">
                  <c:v>4218</c:v>
                </c:pt>
                <c:pt idx="287" formatCode="0">
                  <c:v>4995</c:v>
                </c:pt>
                <c:pt idx="288" formatCode="0">
                  <c:v>4501</c:v>
                </c:pt>
                <c:pt idx="289" formatCode="0">
                  <c:v>4363</c:v>
                </c:pt>
                <c:pt idx="290" formatCode="0">
                  <c:v>4174</c:v>
                </c:pt>
                <c:pt idx="291" formatCode="0">
                  <c:v>4125</c:v>
                </c:pt>
                <c:pt idx="292" formatCode="0">
                  <c:v>4481</c:v>
                </c:pt>
                <c:pt idx="293" formatCode="0">
                  <c:v>4491</c:v>
                </c:pt>
                <c:pt idx="294" formatCode="0">
                  <c:v>6026</c:v>
                </c:pt>
                <c:pt idx="295" formatCode="0">
                  <c:v>4481</c:v>
                </c:pt>
                <c:pt idx="296" formatCode="0">
                  <c:v>5379</c:v>
                </c:pt>
                <c:pt idx="297" formatCode="0">
                  <c:v>6406</c:v>
                </c:pt>
                <c:pt idx="298" formatCode="0">
                  <c:v>4164</c:v>
                </c:pt>
                <c:pt idx="299" formatCode="0">
                  <c:v>6075</c:v>
                </c:pt>
                <c:pt idx="300" formatCode="0">
                  <c:v>3912</c:v>
                </c:pt>
                <c:pt idx="301" formatCode="0">
                  <c:v>4576</c:v>
                </c:pt>
                <c:pt idx="302" formatCode="0">
                  <c:v>3688</c:v>
                </c:pt>
                <c:pt idx="303" formatCode="0">
                  <c:v>3910</c:v>
                </c:pt>
                <c:pt idx="304" formatCode="0">
                  <c:v>3095</c:v>
                </c:pt>
                <c:pt idx="305" formatCode="0">
                  <c:v>4002</c:v>
                </c:pt>
                <c:pt idx="306" formatCode="0">
                  <c:v>3772</c:v>
                </c:pt>
                <c:pt idx="307" formatCode="0">
                  <c:v>4196</c:v>
                </c:pt>
                <c:pt idx="308" formatCode="0">
                  <c:v>2952</c:v>
                </c:pt>
                <c:pt idx="309" formatCode="0">
                  <c:v>4694</c:v>
                </c:pt>
                <c:pt idx="310" formatCode="0">
                  <c:v>5936</c:v>
                </c:pt>
                <c:pt idx="311" formatCode="0">
                  <c:v>4253</c:v>
                </c:pt>
                <c:pt idx="312" formatCode="0">
                  <c:v>3568</c:v>
                </c:pt>
                <c:pt idx="313" formatCode="0">
                  <c:v>4793</c:v>
                </c:pt>
                <c:pt idx="314" formatCode="0">
                  <c:v>3167</c:v>
                </c:pt>
                <c:pt idx="315" formatCode="0">
                  <c:v>3682</c:v>
                </c:pt>
                <c:pt idx="316" formatCode="0">
                  <c:v>2883</c:v>
                </c:pt>
                <c:pt idx="317" formatCode="0">
                  <c:v>3499</c:v>
                </c:pt>
                <c:pt idx="318" formatCode="0">
                  <c:v>3638</c:v>
                </c:pt>
                <c:pt idx="319" formatCode="0">
                  <c:v>3434</c:v>
                </c:pt>
                <c:pt idx="320" formatCode="0">
                  <c:v>3294</c:v>
                </c:pt>
                <c:pt idx="321" formatCode="0">
                  <c:v>3660</c:v>
                </c:pt>
                <c:pt idx="322" formatCode="0">
                  <c:v>3476</c:v>
                </c:pt>
                <c:pt idx="323" formatCode="0">
                  <c:v>3248</c:v>
                </c:pt>
                <c:pt idx="324" formatCode="0">
                  <c:v>3047</c:v>
                </c:pt>
                <c:pt idx="325" formatCode="0">
                  <c:v>2838</c:v>
                </c:pt>
                <c:pt idx="326" formatCode="0">
                  <c:v>1797</c:v>
                </c:pt>
                <c:pt idx="327" formatCode="0">
                  <c:v>2955</c:v>
                </c:pt>
                <c:pt idx="328" formatCode="0">
                  <c:v>2584</c:v>
                </c:pt>
                <c:pt idx="329" formatCode="0">
                  <c:v>3707</c:v>
                </c:pt>
                <c:pt idx="330" formatCode="0">
                  <c:v>3563</c:v>
                </c:pt>
                <c:pt idx="331" formatCode="0">
                  <c:v>2718</c:v>
                </c:pt>
                <c:pt idx="332" formatCode="0">
                  <c:v>3286</c:v>
                </c:pt>
                <c:pt idx="333" formatCode="0">
                  <c:v>3110</c:v>
                </c:pt>
                <c:pt idx="334" formatCode="0">
                  <c:v>3795</c:v>
                </c:pt>
                <c:pt idx="335" formatCode="0">
                  <c:v>2487</c:v>
                </c:pt>
                <c:pt idx="336" formatCode="0">
                  <c:v>2469</c:v>
                </c:pt>
                <c:pt idx="337" formatCode="0">
                  <c:v>2681</c:v>
                </c:pt>
                <c:pt idx="338" formatCode="0">
                  <c:v>2012</c:v>
                </c:pt>
                <c:pt idx="339" formatCode="0">
                  <c:v>2166</c:v>
                </c:pt>
                <c:pt idx="340" formatCode="0">
                  <c:v>1738</c:v>
                </c:pt>
                <c:pt idx="341" formatCode="0">
                  <c:v>2826</c:v>
                </c:pt>
                <c:pt idx="342" formatCode="0">
                  <c:v>1371</c:v>
                </c:pt>
                <c:pt idx="343" formatCode="0">
                  <c:v>1729</c:v>
                </c:pt>
                <c:pt idx="344" formatCode="0">
                  <c:v>1902</c:v>
                </c:pt>
                <c:pt idx="345" formatCode="0">
                  <c:v>1979</c:v>
                </c:pt>
                <c:pt idx="346" formatCode="0">
                  <c:v>3179</c:v>
                </c:pt>
                <c:pt idx="347" formatCode="0">
                  <c:v>1569</c:v>
                </c:pt>
                <c:pt idx="348" formatCode="0">
                  <c:v>1375</c:v>
                </c:pt>
                <c:pt idx="349" formatCode="0">
                  <c:v>1594</c:v>
                </c:pt>
                <c:pt idx="350" formatCode="0">
                  <c:v>1438</c:v>
                </c:pt>
                <c:pt idx="351" formatCode="0">
                  <c:v>1148</c:v>
                </c:pt>
                <c:pt idx="352" formatCode="0">
                  <c:v>1426</c:v>
                </c:pt>
                <c:pt idx="353" formatCode="0">
                  <c:v>1230</c:v>
                </c:pt>
                <c:pt idx="354" formatCode="0">
                  <c:v>1335</c:v>
                </c:pt>
                <c:pt idx="355" formatCode="0">
                  <c:v>6855</c:v>
                </c:pt>
                <c:pt idx="356" formatCode="0">
                  <c:v>2727</c:v>
                </c:pt>
                <c:pt idx="357" formatCode="0">
                  <c:v>1586</c:v>
                </c:pt>
                <c:pt idx="358" formatCode="0">
                  <c:v>7048</c:v>
                </c:pt>
                <c:pt idx="359" formatCode="0">
                  <c:v>1891</c:v>
                </c:pt>
                <c:pt idx="360" formatCode="0">
                  <c:v>3250</c:v>
                </c:pt>
                <c:pt idx="361" formatCode="0">
                  <c:v>2285</c:v>
                </c:pt>
                <c:pt idx="362" formatCode="0">
                  <c:v>4647</c:v>
                </c:pt>
                <c:pt idx="363" formatCode="0">
                  <c:v>2457</c:v>
                </c:pt>
                <c:pt idx="364" formatCode="0">
                  <c:v>4656</c:v>
                </c:pt>
                <c:pt idx="365" formatCode="0">
                  <c:v>1985</c:v>
                </c:pt>
                <c:pt idx="366" formatCode="0">
                  <c:v>2759</c:v>
                </c:pt>
                <c:pt idx="367" formatCode="0">
                  <c:v>2101</c:v>
                </c:pt>
                <c:pt idx="368" formatCode="0">
                  <c:v>1847</c:v>
                </c:pt>
                <c:pt idx="369" formatCode="0">
                  <c:v>2247</c:v>
                </c:pt>
                <c:pt idx="370" formatCode="0">
                  <c:v>1830</c:v>
                </c:pt>
                <c:pt idx="371" formatCode="0">
                  <c:v>2099</c:v>
                </c:pt>
                <c:pt idx="372" formatCode="0">
                  <c:v>2061</c:v>
                </c:pt>
                <c:pt idx="373" formatCode="0">
                  <c:v>1567</c:v>
                </c:pt>
                <c:pt idx="374" formatCode="0">
                  <c:v>1498</c:v>
                </c:pt>
                <c:pt idx="375" formatCode="0">
                  <c:v>1620</c:v>
                </c:pt>
                <c:pt idx="376" formatCode="0">
                  <c:v>1550</c:v>
                </c:pt>
                <c:pt idx="377" formatCode="0">
                  <c:v>2341</c:v>
                </c:pt>
                <c:pt idx="378" formatCode="0">
                  <c:v>1973</c:v>
                </c:pt>
                <c:pt idx="379" formatCode="0">
                  <c:v>1399</c:v>
                </c:pt>
                <c:pt idx="380" formatCode="0">
                  <c:v>1416</c:v>
                </c:pt>
                <c:pt idx="381" formatCode="0">
                  <c:v>2103</c:v>
                </c:pt>
                <c:pt idx="382" formatCode="0">
                  <c:v>1604</c:v>
                </c:pt>
                <c:pt idx="383" formatCode="0">
                  <c:v>1869</c:v>
                </c:pt>
                <c:pt idx="384" formatCode="0">
                  <c:v>1684</c:v>
                </c:pt>
                <c:pt idx="385" formatCode="0">
                  <c:v>1339</c:v>
                </c:pt>
                <c:pt idx="386" formatCode="0">
                  <c:v>1190</c:v>
                </c:pt>
                <c:pt idx="387" formatCode="0">
                  <c:v>1162</c:v>
                </c:pt>
                <c:pt idx="388" formatCode="0">
                  <c:v>626</c:v>
                </c:pt>
                <c:pt idx="389" formatCode="0">
                  <c:v>1251</c:v>
                </c:pt>
                <c:pt idx="390" formatCode="0">
                  <c:v>678</c:v>
                </c:pt>
                <c:pt idx="391" formatCode="0">
                  <c:v>1197</c:v>
                </c:pt>
                <c:pt idx="392" formatCode="0">
                  <c:v>1032</c:v>
                </c:pt>
                <c:pt idx="393" formatCode="0">
                  <c:v>933</c:v>
                </c:pt>
                <c:pt idx="394" formatCode="0">
                  <c:v>639</c:v>
                </c:pt>
                <c:pt idx="395" formatCode="0">
                  <c:v>795</c:v>
                </c:pt>
                <c:pt idx="396" formatCode="0">
                  <c:v>706</c:v>
                </c:pt>
                <c:pt idx="397" formatCode="0">
                  <c:v>597</c:v>
                </c:pt>
                <c:pt idx="398" formatCode="0">
                  <c:v>519</c:v>
                </c:pt>
                <c:pt idx="399" formatCode="0">
                  <c:v>997</c:v>
                </c:pt>
                <c:pt idx="400" formatCode="0">
                  <c:v>935</c:v>
                </c:pt>
                <c:pt idx="401" formatCode="0">
                  <c:v>827</c:v>
                </c:pt>
                <c:pt idx="402" formatCode="0">
                  <c:v>1661</c:v>
                </c:pt>
                <c:pt idx="403" formatCode="0">
                  <c:v>1060</c:v>
                </c:pt>
                <c:pt idx="404" formatCode="0">
                  <c:v>1275</c:v>
                </c:pt>
                <c:pt idx="405" formatCode="0">
                  <c:v>762</c:v>
                </c:pt>
                <c:pt idx="406" formatCode="0">
                  <c:v>1491</c:v>
                </c:pt>
                <c:pt idx="407" formatCode="0">
                  <c:v>921</c:v>
                </c:pt>
                <c:pt idx="408" formatCode="0">
                  <c:v>1860</c:v>
                </c:pt>
                <c:pt idx="409" formatCode="0">
                  <c:v>1283</c:v>
                </c:pt>
                <c:pt idx="410" formatCode="0">
                  <c:v>2134</c:v>
                </c:pt>
                <c:pt idx="411" formatCode="0">
                  <c:v>1243</c:v>
                </c:pt>
                <c:pt idx="412" formatCode="0">
                  <c:v>1219</c:v>
                </c:pt>
                <c:pt idx="413" formatCode="0">
                  <c:v>1834</c:v>
                </c:pt>
                <c:pt idx="414" formatCode="0">
                  <c:v>1577</c:v>
                </c:pt>
                <c:pt idx="415" formatCode="0">
                  <c:v>1250</c:v>
                </c:pt>
                <c:pt idx="416" formatCode="0">
                  <c:v>1757</c:v>
                </c:pt>
                <c:pt idx="417" formatCode="0">
                  <c:v>1203</c:v>
                </c:pt>
                <c:pt idx="418" formatCode="0">
                  <c:v>1177</c:v>
                </c:pt>
                <c:pt idx="419" formatCode="0">
                  <c:v>1179</c:v>
                </c:pt>
                <c:pt idx="420" formatCode="0">
                  <c:v>1638</c:v>
                </c:pt>
                <c:pt idx="421" formatCode="0">
                  <c:v>1378</c:v>
                </c:pt>
                <c:pt idx="422" formatCode="0">
                  <c:v>1625</c:v>
                </c:pt>
                <c:pt idx="423" formatCode="0">
                  <c:v>1135</c:v>
                </c:pt>
                <c:pt idx="424" formatCode="0">
                  <c:v>997</c:v>
                </c:pt>
                <c:pt idx="425" formatCode="0">
                  <c:v>1236</c:v>
                </c:pt>
                <c:pt idx="426" formatCode="0">
                  <c:v>774</c:v>
                </c:pt>
                <c:pt idx="427" formatCode="0">
                  <c:v>704</c:v>
                </c:pt>
                <c:pt idx="428" formatCode="0">
                  <c:v>1210</c:v>
                </c:pt>
                <c:pt idx="429" formatCode="0">
                  <c:v>1498</c:v>
                </c:pt>
                <c:pt idx="430" formatCode="0">
                  <c:v>1066</c:v>
                </c:pt>
                <c:pt idx="431" formatCode="0">
                  <c:v>667</c:v>
                </c:pt>
                <c:pt idx="432" formatCode="0">
                  <c:v>1198</c:v>
                </c:pt>
                <c:pt idx="433" formatCode="0">
                  <c:v>3028</c:v>
                </c:pt>
                <c:pt idx="434" formatCode="0">
                  <c:v>1438</c:v>
                </c:pt>
                <c:pt idx="435" formatCode="0">
                  <c:v>1319</c:v>
                </c:pt>
                <c:pt idx="436" formatCode="0">
                  <c:v>1426</c:v>
                </c:pt>
                <c:pt idx="437" formatCode="0">
                  <c:v>2102</c:v>
                </c:pt>
                <c:pt idx="438" formatCode="0">
                  <c:v>2012</c:v>
                </c:pt>
                <c:pt idx="439" formatCode="0">
                  <c:v>1579</c:v>
                </c:pt>
                <c:pt idx="440" formatCode="0">
                  <c:v>1622</c:v>
                </c:pt>
                <c:pt idx="441" formatCode="0">
                  <c:v>1781</c:v>
                </c:pt>
                <c:pt idx="442" formatCode="0">
                  <c:v>1277</c:v>
                </c:pt>
                <c:pt idx="443" formatCode="0">
                  <c:v>1506</c:v>
                </c:pt>
                <c:pt idx="444" formatCode="0">
                  <c:v>1679</c:v>
                </c:pt>
                <c:pt idx="445" formatCode="0">
                  <c:v>1815</c:v>
                </c:pt>
                <c:pt idx="446" formatCode="0">
                  <c:v>2642</c:v>
                </c:pt>
                <c:pt idx="447" formatCode="0">
                  <c:v>1829</c:v>
                </c:pt>
                <c:pt idx="448" formatCode="0">
                  <c:v>1936</c:v>
                </c:pt>
                <c:pt idx="449" formatCode="0">
                  <c:v>688</c:v>
                </c:pt>
                <c:pt idx="450" formatCode="0">
                  <c:v>1668</c:v>
                </c:pt>
                <c:pt idx="451" formatCode="0">
                  <c:v>1539</c:v>
                </c:pt>
                <c:pt idx="452" formatCode="0">
                  <c:v>1692</c:v>
                </c:pt>
                <c:pt idx="453" formatCode="0">
                  <c:v>1568</c:v>
                </c:pt>
                <c:pt idx="454" formatCode="0">
                  <c:v>1339</c:v>
                </c:pt>
                <c:pt idx="455" formatCode="0">
                  <c:v>1613</c:v>
                </c:pt>
                <c:pt idx="456" formatCode="0">
                  <c:v>1156</c:v>
                </c:pt>
                <c:pt idx="457" formatCode="0">
                  <c:v>1277</c:v>
                </c:pt>
                <c:pt idx="458" formatCode="0">
                  <c:v>696</c:v>
                </c:pt>
                <c:pt idx="459" formatCode="0">
                  <c:v>1189</c:v>
                </c:pt>
                <c:pt idx="460" formatCode="0">
                  <c:v>1318</c:v>
                </c:pt>
                <c:pt idx="461" formatCode="0">
                  <c:v>1408</c:v>
                </c:pt>
                <c:pt idx="462" formatCode="0">
                  <c:v>1116</c:v>
                </c:pt>
                <c:pt idx="463" formatCode="0">
                  <c:v>1155</c:v>
                </c:pt>
                <c:pt idx="464" formatCode="0">
                  <c:v>1468</c:v>
                </c:pt>
                <c:pt idx="465" formatCode="0">
                  <c:v>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46-4AE7-A451-BA507D799F29}"/>
            </c:ext>
          </c:extLst>
        </c:ser>
        <c:ser>
          <c:idx val="2"/>
          <c:order val="1"/>
          <c:tx>
            <c:strRef>
              <c:f>NitratosDiario!$D$7</c:f>
              <c:strCache>
                <c:ptCount val="1"/>
                <c:pt idx="0">
                  <c:v>Obra de paso bajo carretera Los Urrutia</c:v>
                </c:pt>
              </c:strCache>
            </c:strRef>
          </c:tx>
          <c:cat>
            <c:strRef>
              <c:f>NitratosDiario!$B$9:$B$484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NitratosDiario!$D$9:$D$484</c:f>
              <c:numCache>
                <c:formatCode>#,##0</c:formatCode>
                <c:ptCount val="4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2164.978368</c:v>
                </c:pt>
                <c:pt idx="10">
                  <c:v>0</c:v>
                </c:pt>
                <c:pt idx="11">
                  <c:v>1090.4146560000002</c:v>
                </c:pt>
                <c:pt idx="12">
                  <c:v>1270.802304</c:v>
                </c:pt>
                <c:pt idx="13">
                  <c:v>964.48060800000007</c:v>
                </c:pt>
                <c:pt idx="14">
                  <c:v>10899.484416000001</c:v>
                </c:pt>
                <c:pt idx="15">
                  <c:v>5634.8006400000004</c:v>
                </c:pt>
                <c:pt idx="16">
                  <c:v>7072.2063359999993</c:v>
                </c:pt>
                <c:pt idx="17">
                  <c:v>3231.0245519999999</c:v>
                </c:pt>
                <c:pt idx="18">
                  <c:v>1963.8929520000002</c:v>
                </c:pt>
                <c:pt idx="19">
                  <c:v>2066.8374720000002</c:v>
                </c:pt>
                <c:pt idx="20">
                  <c:v>2179.4572800000001</c:v>
                </c:pt>
                <c:pt idx="21">
                  <c:v>7086.465792</c:v>
                </c:pt>
                <c:pt idx="22">
                  <c:v>6554.5001280000015</c:v>
                </c:pt>
                <c:pt idx="23">
                  <c:v>4852.8849600000003</c:v>
                </c:pt>
                <c:pt idx="24">
                  <c:v>3321.8104319999993</c:v>
                </c:pt>
                <c:pt idx="25">
                  <c:v>2765.3633279999995</c:v>
                </c:pt>
                <c:pt idx="26">
                  <c:v>3188.7181440000004</c:v>
                </c:pt>
                <c:pt idx="27">
                  <c:v>2184.4892159999999</c:v>
                </c:pt>
                <c:pt idx="28">
                  <c:v>1588.0181760000003</c:v>
                </c:pt>
                <c:pt idx="29">
                  <c:v>1192.5066240000001</c:v>
                </c:pt>
                <c:pt idx="30">
                  <c:v>10378.018727999999</c:v>
                </c:pt>
                <c:pt idx="31">
                  <c:v>8969.0112000000008</c:v>
                </c:pt>
                <c:pt idx="32">
                  <c:v>4158.2419199999995</c:v>
                </c:pt>
                <c:pt idx="33">
                  <c:v>3454.7143680000004</c:v>
                </c:pt>
                <c:pt idx="34">
                  <c:v>4546.5235199999997</c:v>
                </c:pt>
                <c:pt idx="35">
                  <c:v>3691.1030399999995</c:v>
                </c:pt>
                <c:pt idx="36">
                  <c:v>2167.9557119999999</c:v>
                </c:pt>
                <c:pt idx="37">
                  <c:v>1708.3483200000001</c:v>
                </c:pt>
                <c:pt idx="38">
                  <c:v>1497.0977279999997</c:v>
                </c:pt>
                <c:pt idx="39">
                  <c:v>1296.13824</c:v>
                </c:pt>
                <c:pt idx="40">
                  <c:v>1002.0931199999999</c:v>
                </c:pt>
                <c:pt idx="41">
                  <c:v>2158.2288000000003</c:v>
                </c:pt>
                <c:pt idx="42">
                  <c:v>851.75193599999989</c:v>
                </c:pt>
                <c:pt idx="43">
                  <c:v>581.78303999999991</c:v>
                </c:pt>
                <c:pt idx="44">
                  <c:v>529.29676799999993</c:v>
                </c:pt>
                <c:pt idx="45">
                  <c:v>551.94047999999998</c:v>
                </c:pt>
                <c:pt idx="46">
                  <c:v>463.33036800000002</c:v>
                </c:pt>
                <c:pt idx="47">
                  <c:v>323.07983999999999</c:v>
                </c:pt>
                <c:pt idx="48">
                  <c:v>260.14435200000003</c:v>
                </c:pt>
                <c:pt idx="49">
                  <c:v>313.97241599999995</c:v>
                </c:pt>
                <c:pt idx="50">
                  <c:v>386.90265600000004</c:v>
                </c:pt>
                <c:pt idx="51">
                  <c:v>295.67462399999999</c:v>
                </c:pt>
                <c:pt idx="52">
                  <c:v>152.775936</c:v>
                </c:pt>
                <c:pt idx="53">
                  <c:v>177.00249600000001</c:v>
                </c:pt>
                <c:pt idx="54">
                  <c:v>157.918464</c:v>
                </c:pt>
                <c:pt idx="55">
                  <c:v>187.98911999999999</c:v>
                </c:pt>
                <c:pt idx="56">
                  <c:v>122.25772799999999</c:v>
                </c:pt>
                <c:pt idx="57">
                  <c:v>96.997824000000023</c:v>
                </c:pt>
                <c:pt idx="58">
                  <c:v>30.420576000000004</c:v>
                </c:pt>
                <c:pt idx="59">
                  <c:v>39.862368000000004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5" formatCode="0">
                  <c:v>79.715232</c:v>
                </c:pt>
                <c:pt idx="69" formatCode="0.00">
                  <c:v>0</c:v>
                </c:pt>
                <c:pt idx="70" formatCode="0">
                  <c:v>158.15001599999999</c:v>
                </c:pt>
                <c:pt idx="72" formatCode="0">
                  <c:v>505.84780799999999</c:v>
                </c:pt>
                <c:pt idx="73">
                  <c:v>410.51404799999995</c:v>
                </c:pt>
                <c:pt idx="74" formatCode="0">
                  <c:v>250.470144</c:v>
                </c:pt>
                <c:pt idx="75" formatCode="0">
                  <c:v>97.923168000000004</c:v>
                </c:pt>
                <c:pt idx="76" formatCode="0">
                  <c:v>126.42048</c:v>
                </c:pt>
                <c:pt idx="77" formatCode="0">
                  <c:v>35.749727999999998</c:v>
                </c:pt>
                <c:pt idx="78" formatCode="0">
                  <c:v>33.931871999999998</c:v>
                </c:pt>
                <c:pt idx="79" formatCode="0">
                  <c:v>0</c:v>
                </c:pt>
                <c:pt idx="80" formatCode="0">
                  <c:v>5830.9735680000003</c:v>
                </c:pt>
                <c:pt idx="81" formatCode="0">
                  <c:v>1612.12032</c:v>
                </c:pt>
                <c:pt idx="82" formatCode="0">
                  <c:v>2214.2574719999998</c:v>
                </c:pt>
                <c:pt idx="83" formatCode="0">
                  <c:v>1378.70208</c:v>
                </c:pt>
                <c:pt idx="84" formatCode="0">
                  <c:v>921.57004800000004</c:v>
                </c:pt>
                <c:pt idx="85" formatCode="0">
                  <c:v>671.69087999999999</c:v>
                </c:pt>
                <c:pt idx="86" formatCode="0">
                  <c:v>1889.3502719999999</c:v>
                </c:pt>
                <c:pt idx="87" formatCode="0">
                  <c:v>1932.499296</c:v>
                </c:pt>
                <c:pt idx="88" formatCode="0">
                  <c:v>949.47897599999999</c:v>
                </c:pt>
                <c:pt idx="89">
                  <c:v>615.15417599999989</c:v>
                </c:pt>
                <c:pt idx="90" formatCode="0">
                  <c:v>567.27215999999999</c:v>
                </c:pt>
                <c:pt idx="91" formatCode="0">
                  <c:v>1895.4898559999999</c:v>
                </c:pt>
                <c:pt idx="92" formatCode="0">
                  <c:v>1183.2065279999999</c:v>
                </c:pt>
                <c:pt idx="93">
                  <c:v>1173</c:v>
                </c:pt>
                <c:pt idx="94">
                  <c:v>531</c:v>
                </c:pt>
                <c:pt idx="95" formatCode="0">
                  <c:v>520.93324800000005</c:v>
                </c:pt>
                <c:pt idx="96" formatCode="0">
                  <c:v>334.86566400000004</c:v>
                </c:pt>
                <c:pt idx="97">
                  <c:v>211</c:v>
                </c:pt>
                <c:pt idx="98">
                  <c:v>166</c:v>
                </c:pt>
                <c:pt idx="99">
                  <c:v>39</c:v>
                </c:pt>
                <c:pt idx="100" formatCode="0">
                  <c:v>1.01952</c:v>
                </c:pt>
                <c:pt idx="142" formatCode="0">
                  <c:v>1001.98</c:v>
                </c:pt>
                <c:pt idx="143" formatCode="0">
                  <c:v>602.38</c:v>
                </c:pt>
                <c:pt idx="144" formatCode="0">
                  <c:v>633.77</c:v>
                </c:pt>
                <c:pt idx="145" formatCode="0">
                  <c:v>500.92</c:v>
                </c:pt>
                <c:pt idx="146" formatCode="0">
                  <c:v>545.25</c:v>
                </c:pt>
                <c:pt idx="147" formatCode="0">
                  <c:v>641.65</c:v>
                </c:pt>
                <c:pt idx="148" formatCode="0">
                  <c:v>784.15</c:v>
                </c:pt>
                <c:pt idx="149" formatCode="0">
                  <c:v>665.09</c:v>
                </c:pt>
                <c:pt idx="150" formatCode="0">
                  <c:v>657.24</c:v>
                </c:pt>
                <c:pt idx="151" formatCode="0">
                  <c:v>683.48</c:v>
                </c:pt>
                <c:pt idx="152" formatCode="0">
                  <c:v>648.15</c:v>
                </c:pt>
                <c:pt idx="153" formatCode="0">
                  <c:v>545</c:v>
                </c:pt>
                <c:pt idx="154" formatCode="0">
                  <c:v>546.23</c:v>
                </c:pt>
                <c:pt idx="155" formatCode="0">
                  <c:v>564.11</c:v>
                </c:pt>
                <c:pt idx="156" formatCode="0">
                  <c:v>526.75</c:v>
                </c:pt>
                <c:pt idx="157" formatCode="0">
                  <c:v>860.23</c:v>
                </c:pt>
                <c:pt idx="158" formatCode="0">
                  <c:v>895.52</c:v>
                </c:pt>
                <c:pt idx="159" formatCode="0">
                  <c:v>3751</c:v>
                </c:pt>
                <c:pt idx="160" formatCode="0">
                  <c:v>4688</c:v>
                </c:pt>
                <c:pt idx="161" formatCode="0">
                  <c:v>4159</c:v>
                </c:pt>
                <c:pt idx="162" formatCode="0">
                  <c:v>4314</c:v>
                </c:pt>
                <c:pt idx="163" formatCode="0">
                  <c:v>2619</c:v>
                </c:pt>
                <c:pt idx="164" formatCode="0">
                  <c:v>2377</c:v>
                </c:pt>
                <c:pt idx="165" formatCode="0">
                  <c:v>1811</c:v>
                </c:pt>
                <c:pt idx="166" formatCode="0">
                  <c:v>1825</c:v>
                </c:pt>
                <c:pt idx="167" formatCode="0">
                  <c:v>1515</c:v>
                </c:pt>
                <c:pt idx="168" formatCode="0">
                  <c:v>1176</c:v>
                </c:pt>
                <c:pt idx="169" formatCode="0">
                  <c:v>1321</c:v>
                </c:pt>
                <c:pt idx="170" formatCode="0">
                  <c:v>456</c:v>
                </c:pt>
                <c:pt idx="171" formatCode="0">
                  <c:v>431.07</c:v>
                </c:pt>
                <c:pt idx="172" formatCode="0">
                  <c:v>471.52</c:v>
                </c:pt>
                <c:pt idx="173" formatCode="0">
                  <c:v>439.54</c:v>
                </c:pt>
                <c:pt idx="174" formatCode="0">
                  <c:v>913.8</c:v>
                </c:pt>
                <c:pt idx="175" formatCode="0">
                  <c:v>524.66999999999996</c:v>
                </c:pt>
                <c:pt idx="176" formatCode="0">
                  <c:v>498.44</c:v>
                </c:pt>
                <c:pt idx="177" formatCode="0">
                  <c:v>536.14</c:v>
                </c:pt>
                <c:pt idx="178" formatCode="0">
                  <c:v>521.91</c:v>
                </c:pt>
                <c:pt idx="179" formatCode="0">
                  <c:v>543.19000000000005</c:v>
                </c:pt>
                <c:pt idx="180" formatCode="0">
                  <c:v>748.21</c:v>
                </c:pt>
                <c:pt idx="181" formatCode="0">
                  <c:v>442.08</c:v>
                </c:pt>
                <c:pt idx="182" formatCode="0">
                  <c:v>372.97</c:v>
                </c:pt>
                <c:pt idx="183" formatCode="0">
                  <c:v>340.42</c:v>
                </c:pt>
                <c:pt idx="184" formatCode="0">
                  <c:v>367.67</c:v>
                </c:pt>
                <c:pt idx="185" formatCode="0">
                  <c:v>392.27</c:v>
                </c:pt>
                <c:pt idx="186" formatCode="0">
                  <c:v>406.77</c:v>
                </c:pt>
                <c:pt idx="187" formatCode="0">
                  <c:v>395.85</c:v>
                </c:pt>
                <c:pt idx="188" formatCode="0">
                  <c:v>346.76</c:v>
                </c:pt>
                <c:pt idx="189" formatCode="0">
                  <c:v>323.20999999999998</c:v>
                </c:pt>
                <c:pt idx="190" formatCode="0">
                  <c:v>318.08</c:v>
                </c:pt>
                <c:pt idx="191" formatCode="0">
                  <c:v>171.01</c:v>
                </c:pt>
                <c:pt idx="192" formatCode="0">
                  <c:v>224.92</c:v>
                </c:pt>
                <c:pt idx="193" formatCode="0">
                  <c:v>233.19</c:v>
                </c:pt>
                <c:pt idx="194" formatCode="0">
                  <c:v>291.89</c:v>
                </c:pt>
                <c:pt idx="195" formatCode="0">
                  <c:v>166.93</c:v>
                </c:pt>
                <c:pt idx="196" formatCode="0">
                  <c:v>158.32</c:v>
                </c:pt>
                <c:pt idx="197" formatCode="0">
                  <c:v>229.07</c:v>
                </c:pt>
                <c:pt idx="198" formatCode="0">
                  <c:v>169.42</c:v>
                </c:pt>
                <c:pt idx="199" formatCode="0">
                  <c:v>169.45</c:v>
                </c:pt>
                <c:pt idx="200" formatCode="0">
                  <c:v>166.89</c:v>
                </c:pt>
                <c:pt idx="201" formatCode="0">
                  <c:v>170.13</c:v>
                </c:pt>
                <c:pt idx="202" formatCode="0">
                  <c:v>181.04</c:v>
                </c:pt>
                <c:pt idx="203" formatCode="0">
                  <c:v>170.05</c:v>
                </c:pt>
                <c:pt idx="204" formatCode="0">
                  <c:v>133.16</c:v>
                </c:pt>
                <c:pt idx="205" formatCode="0">
                  <c:v>166.93</c:v>
                </c:pt>
                <c:pt idx="206" formatCode="0">
                  <c:v>169.87</c:v>
                </c:pt>
                <c:pt idx="207" formatCode="0">
                  <c:v>137.12</c:v>
                </c:pt>
                <c:pt idx="208" formatCode="0">
                  <c:v>166.38</c:v>
                </c:pt>
                <c:pt idx="209" formatCode="0">
                  <c:v>117.31</c:v>
                </c:pt>
                <c:pt idx="210" formatCode="0">
                  <c:v>140.31</c:v>
                </c:pt>
                <c:pt idx="211" formatCode="0">
                  <c:v>92.57</c:v>
                </c:pt>
                <c:pt idx="212" formatCode="0">
                  <c:v>109.96</c:v>
                </c:pt>
                <c:pt idx="213" formatCode="0">
                  <c:v>165.85</c:v>
                </c:pt>
                <c:pt idx="214" formatCode="0">
                  <c:v>132.88</c:v>
                </c:pt>
                <c:pt idx="215" formatCode="0">
                  <c:v>94.49</c:v>
                </c:pt>
                <c:pt idx="216" formatCode="0">
                  <c:v>106.12</c:v>
                </c:pt>
                <c:pt idx="217" formatCode="0">
                  <c:v>89.41</c:v>
                </c:pt>
                <c:pt idx="218" formatCode="0">
                  <c:v>62.94</c:v>
                </c:pt>
                <c:pt idx="219" formatCode="0">
                  <c:v>72.72</c:v>
                </c:pt>
                <c:pt idx="220" formatCode="0">
                  <c:v>72.709999999999994</c:v>
                </c:pt>
                <c:pt idx="221" formatCode="0">
                  <c:v>75.599999999999994</c:v>
                </c:pt>
                <c:pt idx="222" formatCode="0">
                  <c:v>79.69</c:v>
                </c:pt>
                <c:pt idx="223" formatCode="0">
                  <c:v>114.44</c:v>
                </c:pt>
                <c:pt idx="224" formatCode="0">
                  <c:v>71.17</c:v>
                </c:pt>
                <c:pt idx="225" formatCode="0">
                  <c:v>102.5</c:v>
                </c:pt>
                <c:pt idx="226" formatCode="0">
                  <c:v>120.29</c:v>
                </c:pt>
                <c:pt idx="227" formatCode="0">
                  <c:v>109.61</c:v>
                </c:pt>
                <c:pt idx="228" formatCode="0">
                  <c:v>70.22</c:v>
                </c:pt>
                <c:pt idx="229" formatCode="0">
                  <c:v>68.75</c:v>
                </c:pt>
                <c:pt idx="230" formatCode="0">
                  <c:v>64.56</c:v>
                </c:pt>
                <c:pt idx="231" formatCode="0">
                  <c:v>0</c:v>
                </c:pt>
                <c:pt idx="232" formatCode="0">
                  <c:v>0</c:v>
                </c:pt>
                <c:pt idx="233" formatCode="0">
                  <c:v>0</c:v>
                </c:pt>
                <c:pt idx="234" formatCode="0">
                  <c:v>0</c:v>
                </c:pt>
                <c:pt idx="235" formatCode="0">
                  <c:v>0</c:v>
                </c:pt>
                <c:pt idx="236" formatCode="0">
                  <c:v>0</c:v>
                </c:pt>
                <c:pt idx="237" formatCode="0">
                  <c:v>0</c:v>
                </c:pt>
                <c:pt idx="238" formatCode="0">
                  <c:v>0</c:v>
                </c:pt>
                <c:pt idx="239" formatCode="0">
                  <c:v>0</c:v>
                </c:pt>
                <c:pt idx="240" formatCode="0">
                  <c:v>0</c:v>
                </c:pt>
                <c:pt idx="241" formatCode="0">
                  <c:v>0</c:v>
                </c:pt>
                <c:pt idx="242" formatCode="0">
                  <c:v>0</c:v>
                </c:pt>
                <c:pt idx="243" formatCode="0">
                  <c:v>0</c:v>
                </c:pt>
                <c:pt idx="244" formatCode="0">
                  <c:v>0</c:v>
                </c:pt>
                <c:pt idx="245" formatCode="0">
                  <c:v>0</c:v>
                </c:pt>
                <c:pt idx="246" formatCode="0">
                  <c:v>0</c:v>
                </c:pt>
                <c:pt idx="247" formatCode="0">
                  <c:v>0</c:v>
                </c:pt>
                <c:pt idx="248" formatCode="0">
                  <c:v>0</c:v>
                </c:pt>
                <c:pt idx="249" formatCode="0">
                  <c:v>0</c:v>
                </c:pt>
                <c:pt idx="250" formatCode="0">
                  <c:v>0</c:v>
                </c:pt>
                <c:pt idx="251" formatCode="0">
                  <c:v>0</c:v>
                </c:pt>
                <c:pt idx="252" formatCode="0">
                  <c:v>0</c:v>
                </c:pt>
                <c:pt idx="253" formatCode="0">
                  <c:v>0</c:v>
                </c:pt>
                <c:pt idx="254" formatCode="0">
                  <c:v>0</c:v>
                </c:pt>
                <c:pt idx="255" formatCode="0">
                  <c:v>0</c:v>
                </c:pt>
                <c:pt idx="256" formatCode="0">
                  <c:v>0</c:v>
                </c:pt>
                <c:pt idx="257" formatCode="0">
                  <c:v>0</c:v>
                </c:pt>
                <c:pt idx="258" formatCode="0">
                  <c:v>0</c:v>
                </c:pt>
                <c:pt idx="259" formatCode="0">
                  <c:v>0</c:v>
                </c:pt>
                <c:pt idx="260" formatCode="0">
                  <c:v>0</c:v>
                </c:pt>
                <c:pt idx="261" formatCode="0">
                  <c:v>0</c:v>
                </c:pt>
                <c:pt idx="262" formatCode="0">
                  <c:v>0</c:v>
                </c:pt>
                <c:pt idx="263" formatCode="0">
                  <c:v>0</c:v>
                </c:pt>
                <c:pt idx="273" formatCode="0">
                  <c:v>10328.39</c:v>
                </c:pt>
                <c:pt idx="274" formatCode="0">
                  <c:v>2848.53</c:v>
                </c:pt>
                <c:pt idx="275" formatCode="0">
                  <c:v>1907.14</c:v>
                </c:pt>
                <c:pt idx="276" formatCode="0">
                  <c:v>999.52</c:v>
                </c:pt>
                <c:pt idx="278" formatCode="0">
                  <c:v>3179.07</c:v>
                </c:pt>
                <c:pt idx="280" formatCode="0">
                  <c:v>1926.81</c:v>
                </c:pt>
                <c:pt idx="282" formatCode="0">
                  <c:v>884.76</c:v>
                </c:pt>
                <c:pt idx="284" formatCode="0">
                  <c:v>907</c:v>
                </c:pt>
                <c:pt idx="286" formatCode="0">
                  <c:v>853</c:v>
                </c:pt>
                <c:pt idx="288" formatCode="0">
                  <c:v>862</c:v>
                </c:pt>
                <c:pt idx="290" formatCode="0">
                  <c:v>651</c:v>
                </c:pt>
                <c:pt idx="292" formatCode="0">
                  <c:v>658</c:v>
                </c:pt>
                <c:pt idx="294" formatCode="0">
                  <c:v>1129</c:v>
                </c:pt>
                <c:pt idx="296" formatCode="0">
                  <c:v>917</c:v>
                </c:pt>
                <c:pt idx="298" formatCode="0">
                  <c:v>778</c:v>
                </c:pt>
                <c:pt idx="300" formatCode="0">
                  <c:v>1648</c:v>
                </c:pt>
                <c:pt idx="302" formatCode="0">
                  <c:v>1857</c:v>
                </c:pt>
                <c:pt idx="304" formatCode="0">
                  <c:v>1481</c:v>
                </c:pt>
                <c:pt idx="306" formatCode="0">
                  <c:v>1664</c:v>
                </c:pt>
                <c:pt idx="308" formatCode="0">
                  <c:v>1219</c:v>
                </c:pt>
                <c:pt idx="310" formatCode="0">
                  <c:v>828</c:v>
                </c:pt>
                <c:pt idx="312" formatCode="0">
                  <c:v>881</c:v>
                </c:pt>
                <c:pt idx="314" formatCode="0">
                  <c:v>1020</c:v>
                </c:pt>
                <c:pt idx="315" formatCode="0">
                  <c:v>1200</c:v>
                </c:pt>
                <c:pt idx="316" formatCode="0">
                  <c:v>1157</c:v>
                </c:pt>
                <c:pt idx="317" formatCode="0">
                  <c:v>936</c:v>
                </c:pt>
                <c:pt idx="318" formatCode="0">
                  <c:v>935</c:v>
                </c:pt>
                <c:pt idx="319" formatCode="0">
                  <c:v>1021</c:v>
                </c:pt>
                <c:pt idx="320" formatCode="0">
                  <c:v>862</c:v>
                </c:pt>
                <c:pt idx="321" formatCode="0">
                  <c:v>967</c:v>
                </c:pt>
                <c:pt idx="322" formatCode="0">
                  <c:v>1016</c:v>
                </c:pt>
                <c:pt idx="323" formatCode="0">
                  <c:v>950</c:v>
                </c:pt>
                <c:pt idx="324" formatCode="0">
                  <c:v>832</c:v>
                </c:pt>
                <c:pt idx="325" formatCode="0">
                  <c:v>557</c:v>
                </c:pt>
                <c:pt idx="326" formatCode="0">
                  <c:v>206</c:v>
                </c:pt>
                <c:pt idx="327" formatCode="0">
                  <c:v>190</c:v>
                </c:pt>
                <c:pt idx="328" formatCode="0">
                  <c:v>148</c:v>
                </c:pt>
                <c:pt idx="329" formatCode="0">
                  <c:v>346</c:v>
                </c:pt>
                <c:pt idx="330" formatCode="0">
                  <c:v>349</c:v>
                </c:pt>
                <c:pt idx="331" formatCode="0">
                  <c:v>326</c:v>
                </c:pt>
                <c:pt idx="332" formatCode="0">
                  <c:v>157</c:v>
                </c:pt>
                <c:pt idx="333" formatCode="0">
                  <c:v>157</c:v>
                </c:pt>
                <c:pt idx="334" formatCode="0">
                  <c:v>118</c:v>
                </c:pt>
                <c:pt idx="335" formatCode="0">
                  <c:v>159</c:v>
                </c:pt>
                <c:pt idx="336" formatCode="0">
                  <c:v>78</c:v>
                </c:pt>
                <c:pt idx="337" formatCode="0">
                  <c:v>124</c:v>
                </c:pt>
                <c:pt idx="338" formatCode="0">
                  <c:v>101</c:v>
                </c:pt>
                <c:pt idx="339" formatCode="0">
                  <c:v>30</c:v>
                </c:pt>
                <c:pt idx="340" formatCode="0">
                  <c:v>46</c:v>
                </c:pt>
                <c:pt idx="341" formatCode="0">
                  <c:v>26</c:v>
                </c:pt>
                <c:pt idx="342" formatCode="0">
                  <c:v>0</c:v>
                </c:pt>
                <c:pt idx="343" formatCode="0">
                  <c:v>0</c:v>
                </c:pt>
                <c:pt idx="344" formatCode="0">
                  <c:v>0</c:v>
                </c:pt>
                <c:pt idx="345" formatCode="0">
                  <c:v>0</c:v>
                </c:pt>
                <c:pt idx="346" formatCode="0">
                  <c:v>0</c:v>
                </c:pt>
                <c:pt idx="347" formatCode="0">
                  <c:v>0</c:v>
                </c:pt>
                <c:pt idx="348" formatCode="0">
                  <c:v>0</c:v>
                </c:pt>
                <c:pt idx="349" formatCode="0">
                  <c:v>0</c:v>
                </c:pt>
                <c:pt idx="350" formatCode="0">
                  <c:v>0</c:v>
                </c:pt>
                <c:pt idx="351" formatCode="0">
                  <c:v>0</c:v>
                </c:pt>
                <c:pt idx="352" formatCode="0">
                  <c:v>0</c:v>
                </c:pt>
                <c:pt idx="353" formatCode="0">
                  <c:v>0</c:v>
                </c:pt>
                <c:pt idx="354" formatCode="0">
                  <c:v>0</c:v>
                </c:pt>
                <c:pt idx="355" formatCode="0">
                  <c:v>549</c:v>
                </c:pt>
                <c:pt idx="356" formatCode="0">
                  <c:v>498</c:v>
                </c:pt>
                <c:pt idx="357" formatCode="0">
                  <c:v>618</c:v>
                </c:pt>
                <c:pt idx="358" formatCode="0">
                  <c:v>291</c:v>
                </c:pt>
                <c:pt idx="359" formatCode="0">
                  <c:v>434</c:v>
                </c:pt>
                <c:pt idx="360" formatCode="0">
                  <c:v>295</c:v>
                </c:pt>
                <c:pt idx="361" formatCode="0">
                  <c:v>265</c:v>
                </c:pt>
                <c:pt idx="362" formatCode="0">
                  <c:v>340</c:v>
                </c:pt>
                <c:pt idx="363" formatCode="0">
                  <c:v>235</c:v>
                </c:pt>
                <c:pt idx="364" formatCode="0">
                  <c:v>213</c:v>
                </c:pt>
                <c:pt idx="365" formatCode="0">
                  <c:v>0</c:v>
                </c:pt>
                <c:pt idx="366" formatCode="0">
                  <c:v>187</c:v>
                </c:pt>
                <c:pt idx="367" formatCode="0">
                  <c:v>141</c:v>
                </c:pt>
                <c:pt idx="368" formatCode="0">
                  <c:v>105</c:v>
                </c:pt>
                <c:pt idx="369" formatCode="0">
                  <c:v>128</c:v>
                </c:pt>
                <c:pt idx="370" formatCode="0">
                  <c:v>111</c:v>
                </c:pt>
                <c:pt idx="371" formatCode="0">
                  <c:v>97</c:v>
                </c:pt>
                <c:pt idx="372" formatCode="0">
                  <c:v>0</c:v>
                </c:pt>
                <c:pt idx="373" formatCode="0">
                  <c:v>0</c:v>
                </c:pt>
                <c:pt idx="374" formatCode="0">
                  <c:v>0</c:v>
                </c:pt>
                <c:pt idx="375" formatCode="0">
                  <c:v>0</c:v>
                </c:pt>
                <c:pt idx="376" formatCode="0">
                  <c:v>0</c:v>
                </c:pt>
                <c:pt idx="377" formatCode="0">
                  <c:v>0</c:v>
                </c:pt>
                <c:pt idx="378" formatCode="0">
                  <c:v>0</c:v>
                </c:pt>
                <c:pt idx="379" formatCode="0">
                  <c:v>0</c:v>
                </c:pt>
                <c:pt idx="380" formatCode="0">
                  <c:v>0</c:v>
                </c:pt>
                <c:pt idx="381" formatCode="0">
                  <c:v>0</c:v>
                </c:pt>
                <c:pt idx="382" formatCode="0">
                  <c:v>0</c:v>
                </c:pt>
                <c:pt idx="383" formatCode="0">
                  <c:v>0</c:v>
                </c:pt>
                <c:pt idx="384" formatCode="0">
                  <c:v>0</c:v>
                </c:pt>
                <c:pt idx="385" formatCode="0">
                  <c:v>0</c:v>
                </c:pt>
                <c:pt idx="386" formatCode="0">
                  <c:v>0</c:v>
                </c:pt>
                <c:pt idx="387" formatCode="0">
                  <c:v>0</c:v>
                </c:pt>
                <c:pt idx="388" formatCode="0">
                  <c:v>0</c:v>
                </c:pt>
                <c:pt idx="389" formatCode="0">
                  <c:v>0</c:v>
                </c:pt>
                <c:pt idx="390" formatCode="0">
                  <c:v>0</c:v>
                </c:pt>
                <c:pt idx="391" formatCode="0">
                  <c:v>0</c:v>
                </c:pt>
                <c:pt idx="392" formatCode="0">
                  <c:v>0</c:v>
                </c:pt>
                <c:pt idx="393" formatCode="0">
                  <c:v>0</c:v>
                </c:pt>
                <c:pt idx="394" formatCode="0">
                  <c:v>0</c:v>
                </c:pt>
                <c:pt idx="395" formatCode="0">
                  <c:v>0</c:v>
                </c:pt>
                <c:pt idx="396" formatCode="0">
                  <c:v>0</c:v>
                </c:pt>
                <c:pt idx="397" formatCode="0">
                  <c:v>0</c:v>
                </c:pt>
                <c:pt idx="398" formatCode="0">
                  <c:v>136</c:v>
                </c:pt>
                <c:pt idx="399" formatCode="0">
                  <c:v>12</c:v>
                </c:pt>
                <c:pt idx="400" formatCode="0">
                  <c:v>9</c:v>
                </c:pt>
                <c:pt idx="401" formatCode="0">
                  <c:v>5</c:v>
                </c:pt>
                <c:pt idx="402" formatCode="0">
                  <c:v>8</c:v>
                </c:pt>
                <c:pt idx="403" formatCode="0">
                  <c:v>26</c:v>
                </c:pt>
                <c:pt idx="404" formatCode="0">
                  <c:v>25</c:v>
                </c:pt>
                <c:pt idx="405" formatCode="0">
                  <c:v>17</c:v>
                </c:pt>
                <c:pt idx="406" formatCode="0">
                  <c:v>19</c:v>
                </c:pt>
                <c:pt idx="407" formatCode="0">
                  <c:v>89</c:v>
                </c:pt>
                <c:pt idx="408" formatCode="0">
                  <c:v>78</c:v>
                </c:pt>
                <c:pt idx="409" formatCode="0">
                  <c:v>32</c:v>
                </c:pt>
                <c:pt idx="410" formatCode="0">
                  <c:v>93</c:v>
                </c:pt>
                <c:pt idx="411" formatCode="0">
                  <c:v>85</c:v>
                </c:pt>
                <c:pt idx="412" formatCode="0">
                  <c:v>0</c:v>
                </c:pt>
                <c:pt idx="413" formatCode="0">
                  <c:v>80</c:v>
                </c:pt>
                <c:pt idx="414" formatCode="0">
                  <c:v>122</c:v>
                </c:pt>
                <c:pt idx="415" formatCode="0">
                  <c:v>110</c:v>
                </c:pt>
                <c:pt idx="416" formatCode="0">
                  <c:v>114</c:v>
                </c:pt>
                <c:pt idx="417" formatCode="0">
                  <c:v>71</c:v>
                </c:pt>
                <c:pt idx="418" formatCode="0">
                  <c:v>60</c:v>
                </c:pt>
                <c:pt idx="419" formatCode="0">
                  <c:v>53</c:v>
                </c:pt>
                <c:pt idx="420" formatCode="0">
                  <c:v>46</c:v>
                </c:pt>
                <c:pt idx="421" formatCode="0">
                  <c:v>33</c:v>
                </c:pt>
                <c:pt idx="422" formatCode="0">
                  <c:v>32</c:v>
                </c:pt>
                <c:pt idx="423" formatCode="0">
                  <c:v>48</c:v>
                </c:pt>
                <c:pt idx="424" formatCode="0">
                  <c:v>58</c:v>
                </c:pt>
                <c:pt idx="425" formatCode="0">
                  <c:v>166</c:v>
                </c:pt>
                <c:pt idx="426" formatCode="0">
                  <c:v>98</c:v>
                </c:pt>
                <c:pt idx="427" formatCode="0">
                  <c:v>87</c:v>
                </c:pt>
                <c:pt idx="428" formatCode="0">
                  <c:v>28</c:v>
                </c:pt>
                <c:pt idx="429" formatCode="0">
                  <c:v>144</c:v>
                </c:pt>
                <c:pt idx="430" formatCode="0">
                  <c:v>157</c:v>
                </c:pt>
                <c:pt idx="431" formatCode="0">
                  <c:v>58</c:v>
                </c:pt>
                <c:pt idx="432" formatCode="0">
                  <c:v>69</c:v>
                </c:pt>
                <c:pt idx="433" formatCode="0">
                  <c:v>126</c:v>
                </c:pt>
                <c:pt idx="434" formatCode="0">
                  <c:v>112</c:v>
                </c:pt>
                <c:pt idx="435" formatCode="0">
                  <c:v>59</c:v>
                </c:pt>
                <c:pt idx="436" formatCode="0">
                  <c:v>63</c:v>
                </c:pt>
                <c:pt idx="437" formatCode="0">
                  <c:v>93</c:v>
                </c:pt>
                <c:pt idx="438" formatCode="0">
                  <c:v>87</c:v>
                </c:pt>
                <c:pt idx="439" formatCode="0">
                  <c:v>145</c:v>
                </c:pt>
                <c:pt idx="440" formatCode="0">
                  <c:v>148</c:v>
                </c:pt>
                <c:pt idx="441" formatCode="0">
                  <c:v>143</c:v>
                </c:pt>
                <c:pt idx="442" formatCode="0">
                  <c:v>159</c:v>
                </c:pt>
                <c:pt idx="443" formatCode="0">
                  <c:v>165</c:v>
                </c:pt>
                <c:pt idx="444" formatCode="0">
                  <c:v>201</c:v>
                </c:pt>
                <c:pt idx="445" formatCode="0">
                  <c:v>233</c:v>
                </c:pt>
                <c:pt idx="446" formatCode="0">
                  <c:v>316</c:v>
                </c:pt>
                <c:pt idx="447" formatCode="0">
                  <c:v>251</c:v>
                </c:pt>
                <c:pt idx="448" formatCode="0">
                  <c:v>186</c:v>
                </c:pt>
                <c:pt idx="449" formatCode="0">
                  <c:v>195</c:v>
                </c:pt>
                <c:pt idx="450" formatCode="0">
                  <c:v>214</c:v>
                </c:pt>
                <c:pt idx="451" formatCode="0">
                  <c:v>173</c:v>
                </c:pt>
                <c:pt idx="452" formatCode="0">
                  <c:v>146</c:v>
                </c:pt>
                <c:pt idx="453" formatCode="0">
                  <c:v>144</c:v>
                </c:pt>
                <c:pt idx="454" formatCode="0">
                  <c:v>201</c:v>
                </c:pt>
                <c:pt idx="455" formatCode="0">
                  <c:v>205</c:v>
                </c:pt>
                <c:pt idx="456" formatCode="0">
                  <c:v>97</c:v>
                </c:pt>
                <c:pt idx="457" formatCode="0">
                  <c:v>330</c:v>
                </c:pt>
                <c:pt idx="458" formatCode="0">
                  <c:v>157</c:v>
                </c:pt>
                <c:pt idx="459" formatCode="0">
                  <c:v>138</c:v>
                </c:pt>
                <c:pt idx="460" formatCode="0">
                  <c:v>190</c:v>
                </c:pt>
                <c:pt idx="461" formatCode="0">
                  <c:v>0</c:v>
                </c:pt>
                <c:pt idx="462" formatCode="0">
                  <c:v>0</c:v>
                </c:pt>
                <c:pt idx="463" formatCode="0">
                  <c:v>0</c:v>
                </c:pt>
                <c:pt idx="464" formatCode="0">
                  <c:v>0</c:v>
                </c:pt>
                <c:pt idx="465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A46-4AE7-A451-BA507D799F29}"/>
            </c:ext>
          </c:extLst>
        </c:ser>
        <c:ser>
          <c:idx val="3"/>
          <c:order val="2"/>
          <c:tx>
            <c:strRef>
              <c:f>NitratosDiario!$E$7</c:f>
              <c:strCache>
                <c:ptCount val="1"/>
                <c:pt idx="0">
                  <c:v>Desembocadura rambla de Miranda</c:v>
                </c:pt>
              </c:strCache>
            </c:strRef>
          </c:tx>
          <c:cat>
            <c:strRef>
              <c:f>NitratosDiario!$B$9:$B$484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NitratosDiario!$E$9:$E$484</c:f>
              <c:numCache>
                <c:formatCode>#,##0</c:formatCode>
                <c:ptCount val="4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106.86815999999999</c:v>
                </c:pt>
                <c:pt idx="10">
                  <c:v>0</c:v>
                </c:pt>
                <c:pt idx="11">
                  <c:v>3.5691840000000004</c:v>
                </c:pt>
                <c:pt idx="12" formatCode="0">
                  <c:v>0</c:v>
                </c:pt>
                <c:pt idx="13" formatCode="0">
                  <c:v>0</c:v>
                </c:pt>
                <c:pt idx="14" formatCode="0.00">
                  <c:v>0</c:v>
                </c:pt>
                <c:pt idx="15">
                  <c:v>132.63263999999998</c:v>
                </c:pt>
                <c:pt idx="16">
                  <c:v>27.788831999999999</c:v>
                </c:pt>
                <c:pt idx="17" formatCode="0.00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972.57888000000003</c:v>
                </c:pt>
                <c:pt idx="22">
                  <c:v>55.233791999999994</c:v>
                </c:pt>
                <c:pt idx="23">
                  <c:v>13.49568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0.15102719999999997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5">
                  <c:v>0</c:v>
                </c:pt>
                <c:pt idx="66" formatCode="0">
                  <c:v>0</c:v>
                </c:pt>
                <c:pt idx="67" formatCode="0">
                  <c:v>0</c:v>
                </c:pt>
                <c:pt idx="68" formatCode="0">
                  <c:v>0</c:v>
                </c:pt>
                <c:pt idx="69" formatCode="0">
                  <c:v>0</c:v>
                </c:pt>
                <c:pt idx="70" formatCode="0">
                  <c:v>0</c:v>
                </c:pt>
                <c:pt idx="71" formatCode="0">
                  <c:v>0</c:v>
                </c:pt>
                <c:pt idx="72" formatCode="0">
                  <c:v>0</c:v>
                </c:pt>
                <c:pt idx="73">
                  <c:v>0</c:v>
                </c:pt>
                <c:pt idx="74" formatCode="0">
                  <c:v>0</c:v>
                </c:pt>
                <c:pt idx="75" formatCode="0">
                  <c:v>0</c:v>
                </c:pt>
                <c:pt idx="76" formatCode="0">
                  <c:v>0</c:v>
                </c:pt>
                <c:pt idx="77" formatCode="0">
                  <c:v>0</c:v>
                </c:pt>
                <c:pt idx="78" formatCode="0">
                  <c:v>0</c:v>
                </c:pt>
                <c:pt idx="79" formatCode="0">
                  <c:v>0</c:v>
                </c:pt>
                <c:pt idx="80" formatCode="0">
                  <c:v>0</c:v>
                </c:pt>
                <c:pt idx="81" formatCode="0">
                  <c:v>0</c:v>
                </c:pt>
                <c:pt idx="82" formatCode="0">
                  <c:v>0</c:v>
                </c:pt>
                <c:pt idx="83" formatCode="0">
                  <c:v>0</c:v>
                </c:pt>
                <c:pt idx="84" formatCode="0">
                  <c:v>0</c:v>
                </c:pt>
                <c:pt idx="85" formatCode="0">
                  <c:v>0</c:v>
                </c:pt>
                <c:pt idx="86" formatCode="0">
                  <c:v>0</c:v>
                </c:pt>
                <c:pt idx="87" formatCode="0">
                  <c:v>0</c:v>
                </c:pt>
                <c:pt idx="88" formatCode="0">
                  <c:v>0</c:v>
                </c:pt>
                <c:pt idx="89">
                  <c:v>0</c:v>
                </c:pt>
                <c:pt idx="90" formatCode="0">
                  <c:v>0</c:v>
                </c:pt>
                <c:pt idx="91" formatCode="0">
                  <c:v>0</c:v>
                </c:pt>
                <c:pt idx="92" formatCode="0">
                  <c:v>758.30515200000002</c:v>
                </c:pt>
                <c:pt idx="93">
                  <c:v>441</c:v>
                </c:pt>
                <c:pt idx="94">
                  <c:v>52</c:v>
                </c:pt>
                <c:pt idx="95" formatCode="0">
                  <c:v>4.4972928000000003</c:v>
                </c:pt>
                <c:pt idx="96" formatCode="0.00">
                  <c:v>0.36837503999999999</c:v>
                </c:pt>
                <c:pt idx="97" formatCode="#,##0.00">
                  <c:v>0.51</c:v>
                </c:pt>
                <c:pt idx="98" formatCode="#,##0.00">
                  <c:v>0.56999999999999995</c:v>
                </c:pt>
                <c:pt idx="99" formatCode="#,##0.00">
                  <c:v>1.24</c:v>
                </c:pt>
                <c:pt idx="100" formatCode="0.00">
                  <c:v>0.70709760000000021</c:v>
                </c:pt>
                <c:pt idx="101" formatCode="0.00">
                  <c:v>1.9020960000000002</c:v>
                </c:pt>
                <c:pt idx="142" formatCode="0">
                  <c:v>1520.76</c:v>
                </c:pt>
                <c:pt idx="143" formatCode="0">
                  <c:v>639.12</c:v>
                </c:pt>
                <c:pt idx="144" formatCode="0">
                  <c:v>382.11</c:v>
                </c:pt>
                <c:pt idx="145" formatCode="0">
                  <c:v>224.18</c:v>
                </c:pt>
                <c:pt idx="146" formatCode="0">
                  <c:v>142.84</c:v>
                </c:pt>
                <c:pt idx="147" formatCode="0">
                  <c:v>114.96</c:v>
                </c:pt>
                <c:pt idx="148" formatCode="0">
                  <c:v>155.24</c:v>
                </c:pt>
                <c:pt idx="149" formatCode="0">
                  <c:v>54.17</c:v>
                </c:pt>
                <c:pt idx="150" formatCode="0">
                  <c:v>43</c:v>
                </c:pt>
                <c:pt idx="151" formatCode="0">
                  <c:v>98.08</c:v>
                </c:pt>
                <c:pt idx="152" formatCode="0">
                  <c:v>89.92</c:v>
                </c:pt>
                <c:pt idx="153" formatCode="0">
                  <c:v>97.03</c:v>
                </c:pt>
                <c:pt idx="154" formatCode="0">
                  <c:v>35.85</c:v>
                </c:pt>
                <c:pt idx="155" formatCode="0">
                  <c:v>25.96</c:v>
                </c:pt>
                <c:pt idx="156" formatCode="0">
                  <c:v>4.26</c:v>
                </c:pt>
                <c:pt idx="157" formatCode="0">
                  <c:v>492.61</c:v>
                </c:pt>
                <c:pt idx="158" formatCode="0">
                  <c:v>93.34</c:v>
                </c:pt>
                <c:pt idx="159" formatCode="0">
                  <c:v>2541</c:v>
                </c:pt>
                <c:pt idx="160" formatCode="0">
                  <c:v>2954</c:v>
                </c:pt>
                <c:pt idx="161" formatCode="0">
                  <c:v>2097</c:v>
                </c:pt>
                <c:pt idx="162" formatCode="0">
                  <c:v>2589</c:v>
                </c:pt>
                <c:pt idx="163" formatCode="0">
                  <c:v>2262</c:v>
                </c:pt>
                <c:pt idx="164" formatCode="0">
                  <c:v>2023</c:v>
                </c:pt>
                <c:pt idx="165" formatCode="0">
                  <c:v>1786</c:v>
                </c:pt>
                <c:pt idx="166" formatCode="0">
                  <c:v>1002</c:v>
                </c:pt>
                <c:pt idx="167" formatCode="0.00">
                  <c:v>891</c:v>
                </c:pt>
                <c:pt idx="168" formatCode="0">
                  <c:v>1205</c:v>
                </c:pt>
                <c:pt idx="169" formatCode="0">
                  <c:v>103.8</c:v>
                </c:pt>
                <c:pt idx="170" formatCode="0">
                  <c:v>59.48</c:v>
                </c:pt>
                <c:pt idx="171" formatCode="0">
                  <c:v>55.4</c:v>
                </c:pt>
                <c:pt idx="172" formatCode="0">
                  <c:v>41.52</c:v>
                </c:pt>
                <c:pt idx="173" formatCode="0">
                  <c:v>22.86</c:v>
                </c:pt>
                <c:pt idx="174" formatCode="0">
                  <c:v>8.31</c:v>
                </c:pt>
                <c:pt idx="175" formatCode="0">
                  <c:v>2.5</c:v>
                </c:pt>
                <c:pt idx="176" formatCode="0">
                  <c:v>2.1</c:v>
                </c:pt>
                <c:pt idx="177" formatCode="0">
                  <c:v>1.0900000000000001</c:v>
                </c:pt>
                <c:pt idx="178" formatCode="0">
                  <c:v>3.08</c:v>
                </c:pt>
                <c:pt idx="179" formatCode="0.0">
                  <c:v>0.3</c:v>
                </c:pt>
                <c:pt idx="180" formatCode="0">
                  <c:v>4.3</c:v>
                </c:pt>
                <c:pt idx="181" formatCode="0.00">
                  <c:v>0</c:v>
                </c:pt>
                <c:pt idx="182" formatCode="0.00">
                  <c:v>0</c:v>
                </c:pt>
                <c:pt idx="183" formatCode="0.00">
                  <c:v>0</c:v>
                </c:pt>
                <c:pt idx="184" formatCode="0.00">
                  <c:v>0</c:v>
                </c:pt>
                <c:pt idx="185" formatCode="0.00">
                  <c:v>0</c:v>
                </c:pt>
                <c:pt idx="186" formatCode="0.00">
                  <c:v>0</c:v>
                </c:pt>
                <c:pt idx="187" formatCode="0.00">
                  <c:v>0</c:v>
                </c:pt>
                <c:pt idx="188" formatCode="0.00">
                  <c:v>0</c:v>
                </c:pt>
                <c:pt idx="189" formatCode="0.00">
                  <c:v>0</c:v>
                </c:pt>
                <c:pt idx="190" formatCode="0.00">
                  <c:v>0</c:v>
                </c:pt>
                <c:pt idx="191" formatCode="0.00">
                  <c:v>0</c:v>
                </c:pt>
                <c:pt idx="192" formatCode="0.00">
                  <c:v>0</c:v>
                </c:pt>
                <c:pt idx="193" formatCode="0.00">
                  <c:v>0</c:v>
                </c:pt>
                <c:pt idx="194" formatCode="0.00">
                  <c:v>0</c:v>
                </c:pt>
                <c:pt idx="195" formatCode="0.00">
                  <c:v>0</c:v>
                </c:pt>
                <c:pt idx="196" formatCode="0.00">
                  <c:v>0</c:v>
                </c:pt>
                <c:pt idx="197" formatCode="0.00">
                  <c:v>0</c:v>
                </c:pt>
                <c:pt idx="198" formatCode="0.00">
                  <c:v>0</c:v>
                </c:pt>
                <c:pt idx="199" formatCode="0.00">
                  <c:v>0</c:v>
                </c:pt>
                <c:pt idx="200" formatCode="0.00">
                  <c:v>0</c:v>
                </c:pt>
                <c:pt idx="201" formatCode="0.00">
                  <c:v>0</c:v>
                </c:pt>
                <c:pt idx="202" formatCode="0.00">
                  <c:v>0</c:v>
                </c:pt>
                <c:pt idx="203" formatCode="0.00">
                  <c:v>0</c:v>
                </c:pt>
                <c:pt idx="204" formatCode="0.00">
                  <c:v>0</c:v>
                </c:pt>
                <c:pt idx="205" formatCode="0.00">
                  <c:v>0</c:v>
                </c:pt>
                <c:pt idx="206" formatCode="0.00">
                  <c:v>0</c:v>
                </c:pt>
                <c:pt idx="207" formatCode="0.00">
                  <c:v>0</c:v>
                </c:pt>
                <c:pt idx="208" formatCode="0.00">
                  <c:v>0</c:v>
                </c:pt>
                <c:pt idx="209" formatCode="0.00">
                  <c:v>0</c:v>
                </c:pt>
                <c:pt idx="210" formatCode="0.00">
                  <c:v>0</c:v>
                </c:pt>
                <c:pt idx="211" formatCode="0.00">
                  <c:v>0</c:v>
                </c:pt>
                <c:pt idx="212" formatCode="0.00">
                  <c:v>0</c:v>
                </c:pt>
                <c:pt idx="213" formatCode="0.00">
                  <c:v>0</c:v>
                </c:pt>
                <c:pt idx="214" formatCode="0.00">
                  <c:v>0</c:v>
                </c:pt>
                <c:pt idx="215" formatCode="0.00">
                  <c:v>0</c:v>
                </c:pt>
                <c:pt idx="216" formatCode="0.00">
                  <c:v>0</c:v>
                </c:pt>
                <c:pt idx="217" formatCode="0.00">
                  <c:v>0</c:v>
                </c:pt>
                <c:pt idx="218" formatCode="0.00">
                  <c:v>0</c:v>
                </c:pt>
                <c:pt idx="219" formatCode="0.00">
                  <c:v>0</c:v>
                </c:pt>
                <c:pt idx="220" formatCode="0.00">
                  <c:v>0</c:v>
                </c:pt>
                <c:pt idx="221" formatCode="0.00">
                  <c:v>0</c:v>
                </c:pt>
                <c:pt idx="222" formatCode="0.00">
                  <c:v>0</c:v>
                </c:pt>
                <c:pt idx="223" formatCode="0.00">
                  <c:v>0</c:v>
                </c:pt>
                <c:pt idx="224" formatCode="0.00">
                  <c:v>0</c:v>
                </c:pt>
                <c:pt idx="225" formatCode="0.00">
                  <c:v>0</c:v>
                </c:pt>
                <c:pt idx="226" formatCode="0.00">
                  <c:v>0</c:v>
                </c:pt>
                <c:pt idx="227" formatCode="0.00">
                  <c:v>0</c:v>
                </c:pt>
                <c:pt idx="228" formatCode="0.00">
                  <c:v>0</c:v>
                </c:pt>
                <c:pt idx="229" formatCode="0.00">
                  <c:v>0</c:v>
                </c:pt>
                <c:pt idx="230" formatCode="0.00">
                  <c:v>0</c:v>
                </c:pt>
                <c:pt idx="231" formatCode="0.00">
                  <c:v>0</c:v>
                </c:pt>
                <c:pt idx="232" formatCode="0.00">
                  <c:v>0</c:v>
                </c:pt>
                <c:pt idx="233" formatCode="0.00">
                  <c:v>0</c:v>
                </c:pt>
                <c:pt idx="234" formatCode="0.00">
                  <c:v>0</c:v>
                </c:pt>
                <c:pt idx="235" formatCode="0.00">
                  <c:v>0</c:v>
                </c:pt>
                <c:pt idx="236" formatCode="0.00">
                  <c:v>0</c:v>
                </c:pt>
                <c:pt idx="237" formatCode="0.00">
                  <c:v>0</c:v>
                </c:pt>
                <c:pt idx="238" formatCode="0.00">
                  <c:v>0</c:v>
                </c:pt>
                <c:pt idx="239" formatCode="0.00">
                  <c:v>0</c:v>
                </c:pt>
                <c:pt idx="240" formatCode="0.00">
                  <c:v>0</c:v>
                </c:pt>
                <c:pt idx="241" formatCode="0.00">
                  <c:v>0</c:v>
                </c:pt>
                <c:pt idx="242" formatCode="0.00">
                  <c:v>0</c:v>
                </c:pt>
                <c:pt idx="243" formatCode="0.00">
                  <c:v>0</c:v>
                </c:pt>
                <c:pt idx="244" formatCode="0.00">
                  <c:v>0</c:v>
                </c:pt>
                <c:pt idx="245" formatCode="0.00">
                  <c:v>0</c:v>
                </c:pt>
                <c:pt idx="246" formatCode="0.00">
                  <c:v>0</c:v>
                </c:pt>
                <c:pt idx="247" formatCode="0.00">
                  <c:v>0</c:v>
                </c:pt>
                <c:pt idx="248" formatCode="0.00">
                  <c:v>0</c:v>
                </c:pt>
                <c:pt idx="249" formatCode="0.00">
                  <c:v>0</c:v>
                </c:pt>
                <c:pt idx="250" formatCode="0.00">
                  <c:v>0</c:v>
                </c:pt>
                <c:pt idx="251" formatCode="0.00">
                  <c:v>0</c:v>
                </c:pt>
                <c:pt idx="252" formatCode="0.00">
                  <c:v>0</c:v>
                </c:pt>
                <c:pt idx="253" formatCode="0.00">
                  <c:v>0</c:v>
                </c:pt>
                <c:pt idx="254" formatCode="0.00">
                  <c:v>0</c:v>
                </c:pt>
                <c:pt idx="255" formatCode="0.00">
                  <c:v>0</c:v>
                </c:pt>
                <c:pt idx="256" formatCode="0.00">
                  <c:v>0</c:v>
                </c:pt>
                <c:pt idx="257" formatCode="0.00">
                  <c:v>0</c:v>
                </c:pt>
                <c:pt idx="258" formatCode="0.00">
                  <c:v>0</c:v>
                </c:pt>
                <c:pt idx="259" formatCode="0.00">
                  <c:v>0</c:v>
                </c:pt>
                <c:pt idx="260" formatCode="0.00">
                  <c:v>0</c:v>
                </c:pt>
                <c:pt idx="261" formatCode="0.00">
                  <c:v>0</c:v>
                </c:pt>
                <c:pt idx="262" formatCode="0.00">
                  <c:v>0</c:v>
                </c:pt>
                <c:pt idx="263" formatCode="0.00">
                  <c:v>0</c:v>
                </c:pt>
                <c:pt idx="315" formatCode="0">
                  <c:v>553.39</c:v>
                </c:pt>
                <c:pt idx="316" formatCode="0">
                  <c:v>469.24</c:v>
                </c:pt>
                <c:pt idx="317" formatCode="0.00">
                  <c:v>419.82</c:v>
                </c:pt>
                <c:pt idx="318" formatCode="0">
                  <c:v>298.89999999999998</c:v>
                </c:pt>
                <c:pt idx="319" formatCode="0">
                  <c:v>500.98</c:v>
                </c:pt>
                <c:pt idx="320" formatCode="0.00">
                  <c:v>561.74</c:v>
                </c:pt>
                <c:pt idx="321" formatCode="0.00">
                  <c:v>185.69</c:v>
                </c:pt>
                <c:pt idx="322" formatCode="0">
                  <c:v>317.97000000000003</c:v>
                </c:pt>
                <c:pt idx="323" formatCode="0">
                  <c:v>92.47</c:v>
                </c:pt>
                <c:pt idx="324" formatCode="0">
                  <c:v>277.14999999999998</c:v>
                </c:pt>
                <c:pt idx="325" formatCode="0">
                  <c:v>267.38</c:v>
                </c:pt>
                <c:pt idx="326" formatCode="0">
                  <c:v>367.18</c:v>
                </c:pt>
                <c:pt idx="327" formatCode="0">
                  <c:v>614.86</c:v>
                </c:pt>
                <c:pt idx="328" formatCode="0">
                  <c:v>328.33</c:v>
                </c:pt>
                <c:pt idx="329" formatCode="0">
                  <c:v>400.34</c:v>
                </c:pt>
                <c:pt idx="330" formatCode="0">
                  <c:v>1522.57</c:v>
                </c:pt>
                <c:pt idx="331" formatCode="0">
                  <c:v>1651.03</c:v>
                </c:pt>
                <c:pt idx="332" formatCode="0">
                  <c:v>820.82</c:v>
                </c:pt>
                <c:pt idx="333" formatCode="0">
                  <c:v>512.76</c:v>
                </c:pt>
                <c:pt idx="334" formatCode="0">
                  <c:v>649.67999999999995</c:v>
                </c:pt>
                <c:pt idx="335" formatCode="0">
                  <c:v>550.04</c:v>
                </c:pt>
                <c:pt idx="336" formatCode="0">
                  <c:v>514.42999999999995</c:v>
                </c:pt>
                <c:pt idx="337" formatCode="0">
                  <c:v>313.39</c:v>
                </c:pt>
                <c:pt idx="338" formatCode="0">
                  <c:v>317.02</c:v>
                </c:pt>
                <c:pt idx="339" formatCode="0">
                  <c:v>123.73</c:v>
                </c:pt>
                <c:pt idx="340" formatCode="0">
                  <c:v>103.98</c:v>
                </c:pt>
                <c:pt idx="341" formatCode="0">
                  <c:v>41.28</c:v>
                </c:pt>
                <c:pt idx="342" formatCode="0">
                  <c:v>134.19</c:v>
                </c:pt>
                <c:pt idx="343" formatCode="0">
                  <c:v>196.2</c:v>
                </c:pt>
                <c:pt idx="344" formatCode="0">
                  <c:v>114.57</c:v>
                </c:pt>
                <c:pt idx="345" formatCode="0">
                  <c:v>22.64</c:v>
                </c:pt>
                <c:pt idx="346" formatCode="0">
                  <c:v>25.81</c:v>
                </c:pt>
                <c:pt idx="347" formatCode="0">
                  <c:v>25.47</c:v>
                </c:pt>
                <c:pt idx="348" formatCode="0">
                  <c:v>0</c:v>
                </c:pt>
                <c:pt idx="349" formatCode="0">
                  <c:v>0</c:v>
                </c:pt>
                <c:pt idx="350" formatCode="0">
                  <c:v>0</c:v>
                </c:pt>
                <c:pt idx="351" formatCode="0">
                  <c:v>0</c:v>
                </c:pt>
                <c:pt idx="352" formatCode="0">
                  <c:v>0</c:v>
                </c:pt>
                <c:pt idx="353" formatCode="0">
                  <c:v>0</c:v>
                </c:pt>
                <c:pt idx="354" formatCode="0">
                  <c:v>0</c:v>
                </c:pt>
                <c:pt idx="355" formatCode="0">
                  <c:v>479.38</c:v>
                </c:pt>
                <c:pt idx="356" formatCode="0">
                  <c:v>0</c:v>
                </c:pt>
                <c:pt idx="357" formatCode="0">
                  <c:v>1188.49</c:v>
                </c:pt>
                <c:pt idx="358" formatCode="0">
                  <c:v>1199.07</c:v>
                </c:pt>
                <c:pt idx="359" formatCode="0">
                  <c:v>0</c:v>
                </c:pt>
                <c:pt idx="360" formatCode="0">
                  <c:v>2579.9</c:v>
                </c:pt>
                <c:pt idx="361" formatCode="0">
                  <c:v>0</c:v>
                </c:pt>
                <c:pt idx="362" formatCode="0">
                  <c:v>4650.8599999999997</c:v>
                </c:pt>
                <c:pt idx="363" formatCode="0">
                  <c:v>0</c:v>
                </c:pt>
                <c:pt idx="364" formatCode="0">
                  <c:v>3094.45</c:v>
                </c:pt>
                <c:pt idx="365" formatCode="0">
                  <c:v>2620.85</c:v>
                </c:pt>
                <c:pt idx="366" formatCode="0">
                  <c:v>1495.53</c:v>
                </c:pt>
                <c:pt idx="367" formatCode="0">
                  <c:v>239.94</c:v>
                </c:pt>
                <c:pt idx="368" formatCode="0">
                  <c:v>0</c:v>
                </c:pt>
                <c:pt idx="369" formatCode="0">
                  <c:v>0</c:v>
                </c:pt>
                <c:pt idx="370" formatCode="0">
                  <c:v>0</c:v>
                </c:pt>
                <c:pt idx="371" formatCode="0">
                  <c:v>0</c:v>
                </c:pt>
                <c:pt idx="372" formatCode="0">
                  <c:v>0</c:v>
                </c:pt>
                <c:pt idx="373" formatCode="0">
                  <c:v>0</c:v>
                </c:pt>
                <c:pt idx="374" formatCode="0">
                  <c:v>0</c:v>
                </c:pt>
                <c:pt idx="375" formatCode="0">
                  <c:v>0</c:v>
                </c:pt>
                <c:pt idx="376" formatCode="0">
                  <c:v>0</c:v>
                </c:pt>
                <c:pt idx="377" formatCode="0">
                  <c:v>0</c:v>
                </c:pt>
                <c:pt idx="378" formatCode="0">
                  <c:v>0</c:v>
                </c:pt>
                <c:pt idx="379" formatCode="0">
                  <c:v>0</c:v>
                </c:pt>
                <c:pt idx="380" formatCode="0">
                  <c:v>0</c:v>
                </c:pt>
                <c:pt idx="381" formatCode="0">
                  <c:v>0</c:v>
                </c:pt>
                <c:pt idx="382" formatCode="0">
                  <c:v>0</c:v>
                </c:pt>
                <c:pt idx="383" formatCode="0">
                  <c:v>0</c:v>
                </c:pt>
                <c:pt idx="384" formatCode="0">
                  <c:v>0</c:v>
                </c:pt>
                <c:pt idx="385" formatCode="0">
                  <c:v>0</c:v>
                </c:pt>
                <c:pt idx="386" formatCode="0">
                  <c:v>0</c:v>
                </c:pt>
                <c:pt idx="387" formatCode="0">
                  <c:v>0</c:v>
                </c:pt>
                <c:pt idx="388" formatCode="0">
                  <c:v>0</c:v>
                </c:pt>
                <c:pt idx="389" formatCode="0">
                  <c:v>0</c:v>
                </c:pt>
                <c:pt idx="390" formatCode="0">
                  <c:v>0</c:v>
                </c:pt>
                <c:pt idx="391" formatCode="0">
                  <c:v>0</c:v>
                </c:pt>
                <c:pt idx="392" formatCode="0">
                  <c:v>0</c:v>
                </c:pt>
                <c:pt idx="393" formatCode="0">
                  <c:v>0</c:v>
                </c:pt>
                <c:pt idx="394" formatCode="0">
                  <c:v>0</c:v>
                </c:pt>
                <c:pt idx="395" formatCode="0">
                  <c:v>0</c:v>
                </c:pt>
                <c:pt idx="396" formatCode="0">
                  <c:v>0</c:v>
                </c:pt>
                <c:pt idx="397" formatCode="0">
                  <c:v>0</c:v>
                </c:pt>
                <c:pt idx="398" formatCode="0">
                  <c:v>0</c:v>
                </c:pt>
                <c:pt idx="399" formatCode="0">
                  <c:v>0</c:v>
                </c:pt>
                <c:pt idx="400" formatCode="0">
                  <c:v>0</c:v>
                </c:pt>
                <c:pt idx="401" formatCode="0">
                  <c:v>0</c:v>
                </c:pt>
                <c:pt idx="402" formatCode="0">
                  <c:v>0</c:v>
                </c:pt>
                <c:pt idx="403" formatCode="0">
                  <c:v>0</c:v>
                </c:pt>
                <c:pt idx="404" formatCode="0">
                  <c:v>0</c:v>
                </c:pt>
                <c:pt idx="405" formatCode="0">
                  <c:v>0</c:v>
                </c:pt>
                <c:pt idx="406" formatCode="0">
                  <c:v>0</c:v>
                </c:pt>
                <c:pt idx="407" formatCode="0">
                  <c:v>0</c:v>
                </c:pt>
                <c:pt idx="408" formatCode="0">
                  <c:v>0</c:v>
                </c:pt>
                <c:pt idx="409" formatCode="0">
                  <c:v>0</c:v>
                </c:pt>
                <c:pt idx="410" formatCode="0">
                  <c:v>0</c:v>
                </c:pt>
                <c:pt idx="411" formatCode="0">
                  <c:v>0</c:v>
                </c:pt>
                <c:pt idx="412" formatCode="0">
                  <c:v>0</c:v>
                </c:pt>
                <c:pt idx="413" formatCode="0">
                  <c:v>0</c:v>
                </c:pt>
                <c:pt idx="414" formatCode="0">
                  <c:v>0</c:v>
                </c:pt>
                <c:pt idx="415" formatCode="0">
                  <c:v>0</c:v>
                </c:pt>
                <c:pt idx="416" formatCode="0">
                  <c:v>0</c:v>
                </c:pt>
                <c:pt idx="417" formatCode="0">
                  <c:v>0</c:v>
                </c:pt>
                <c:pt idx="418" formatCode="0">
                  <c:v>0</c:v>
                </c:pt>
                <c:pt idx="419" formatCode="0">
                  <c:v>0</c:v>
                </c:pt>
                <c:pt idx="420" formatCode="0">
                  <c:v>0</c:v>
                </c:pt>
                <c:pt idx="421" formatCode="0">
                  <c:v>0</c:v>
                </c:pt>
                <c:pt idx="422" formatCode="0">
                  <c:v>0</c:v>
                </c:pt>
                <c:pt idx="423" formatCode="0">
                  <c:v>0</c:v>
                </c:pt>
                <c:pt idx="424" formatCode="0">
                  <c:v>0</c:v>
                </c:pt>
                <c:pt idx="425" formatCode="0">
                  <c:v>0</c:v>
                </c:pt>
                <c:pt idx="426" formatCode="0">
                  <c:v>0</c:v>
                </c:pt>
                <c:pt idx="427" formatCode="0">
                  <c:v>0</c:v>
                </c:pt>
                <c:pt idx="428" formatCode="0">
                  <c:v>0</c:v>
                </c:pt>
                <c:pt idx="429" formatCode="0">
                  <c:v>0</c:v>
                </c:pt>
                <c:pt idx="430" formatCode="0">
                  <c:v>0</c:v>
                </c:pt>
                <c:pt idx="431" formatCode="0">
                  <c:v>0</c:v>
                </c:pt>
                <c:pt idx="432" formatCode="0">
                  <c:v>0</c:v>
                </c:pt>
                <c:pt idx="433" formatCode="0">
                  <c:v>0</c:v>
                </c:pt>
                <c:pt idx="434" formatCode="0">
                  <c:v>0</c:v>
                </c:pt>
                <c:pt idx="435" formatCode="0">
                  <c:v>0</c:v>
                </c:pt>
                <c:pt idx="436" formatCode="0">
                  <c:v>0</c:v>
                </c:pt>
                <c:pt idx="437" formatCode="0">
                  <c:v>0</c:v>
                </c:pt>
                <c:pt idx="438" formatCode="0">
                  <c:v>0</c:v>
                </c:pt>
                <c:pt idx="439" formatCode="0">
                  <c:v>0</c:v>
                </c:pt>
                <c:pt idx="440" formatCode="0">
                  <c:v>0</c:v>
                </c:pt>
                <c:pt idx="441" formatCode="0">
                  <c:v>0</c:v>
                </c:pt>
                <c:pt idx="442" formatCode="0">
                  <c:v>0</c:v>
                </c:pt>
                <c:pt idx="443" formatCode="0">
                  <c:v>0</c:v>
                </c:pt>
                <c:pt idx="444" formatCode="0">
                  <c:v>0</c:v>
                </c:pt>
                <c:pt idx="445" formatCode="0">
                  <c:v>0</c:v>
                </c:pt>
                <c:pt idx="446" formatCode="0">
                  <c:v>0</c:v>
                </c:pt>
                <c:pt idx="447" formatCode="0">
                  <c:v>0</c:v>
                </c:pt>
                <c:pt idx="448" formatCode="0">
                  <c:v>0</c:v>
                </c:pt>
                <c:pt idx="449" formatCode="0">
                  <c:v>0</c:v>
                </c:pt>
                <c:pt idx="450" formatCode="0">
                  <c:v>0</c:v>
                </c:pt>
                <c:pt idx="451" formatCode="0">
                  <c:v>0</c:v>
                </c:pt>
                <c:pt idx="452" formatCode="0">
                  <c:v>0</c:v>
                </c:pt>
                <c:pt idx="453" formatCode="0">
                  <c:v>0</c:v>
                </c:pt>
                <c:pt idx="454" formatCode="0">
                  <c:v>0</c:v>
                </c:pt>
                <c:pt idx="455" formatCode="0">
                  <c:v>0</c:v>
                </c:pt>
                <c:pt idx="456" formatCode="0">
                  <c:v>0</c:v>
                </c:pt>
                <c:pt idx="457" formatCode="0">
                  <c:v>0</c:v>
                </c:pt>
                <c:pt idx="458" formatCode="0">
                  <c:v>0</c:v>
                </c:pt>
                <c:pt idx="459" formatCode="0">
                  <c:v>0</c:v>
                </c:pt>
                <c:pt idx="460" formatCode="0">
                  <c:v>0</c:v>
                </c:pt>
                <c:pt idx="461" formatCode="0">
                  <c:v>0</c:v>
                </c:pt>
                <c:pt idx="462" formatCode="0">
                  <c:v>0</c:v>
                </c:pt>
                <c:pt idx="463" formatCode="0">
                  <c:v>0</c:v>
                </c:pt>
                <c:pt idx="464" formatCode="0">
                  <c:v>0</c:v>
                </c:pt>
                <c:pt idx="465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A46-4AE7-A451-BA507D799F29}"/>
            </c:ext>
          </c:extLst>
        </c:ser>
        <c:ser>
          <c:idx val="4"/>
          <c:order val="3"/>
          <c:tx>
            <c:strRef>
              <c:f>NitratosDiario!$H$7</c:f>
              <c:strCache>
                <c:ptCount val="1"/>
                <c:pt idx="0">
                  <c:v>Desembocadura rambla de las Matildes</c:v>
                </c:pt>
              </c:strCache>
            </c:strRef>
          </c:tx>
          <c:cat>
            <c:strRef>
              <c:f>NitratosDiario!$B$9:$B$484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NitratosDiario!$H$9:$H$484</c:f>
              <c:numCache>
                <c:formatCode>#,##0</c:formatCode>
                <c:ptCount val="4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.00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0.13651200000000002</c:v>
                </c:pt>
                <c:pt idx="13">
                  <c:v>0.13651200000000002</c:v>
                </c:pt>
                <c:pt idx="14" formatCode="0.00">
                  <c:v>0</c:v>
                </c:pt>
                <c:pt idx="15" formatCode="0.00">
                  <c:v>0</c:v>
                </c:pt>
                <c:pt idx="16">
                  <c:v>0.13651200000000002</c:v>
                </c:pt>
                <c:pt idx="17">
                  <c:v>0.13651200000000002</c:v>
                </c:pt>
                <c:pt idx="18">
                  <c:v>0.13651200000000002</c:v>
                </c:pt>
                <c:pt idx="19">
                  <c:v>0.13651200000000002</c:v>
                </c:pt>
                <c:pt idx="20">
                  <c:v>0.13651200000000002</c:v>
                </c:pt>
                <c:pt idx="21">
                  <c:v>3.9154751999999995</c:v>
                </c:pt>
                <c:pt idx="22">
                  <c:v>2.2982399999999998</c:v>
                </c:pt>
                <c:pt idx="23">
                  <c:v>0.95385599999999982</c:v>
                </c:pt>
                <c:pt idx="24">
                  <c:v>0.13651200000000002</c:v>
                </c:pt>
                <c:pt idx="25">
                  <c:v>0.13651200000000002</c:v>
                </c:pt>
                <c:pt idx="26">
                  <c:v>0.13651200000000002</c:v>
                </c:pt>
                <c:pt idx="27">
                  <c:v>0.13651200000000002</c:v>
                </c:pt>
                <c:pt idx="28">
                  <c:v>0.13651200000000002</c:v>
                </c:pt>
                <c:pt idx="29">
                  <c:v>0.13651200000000002</c:v>
                </c:pt>
                <c:pt idx="30">
                  <c:v>8.5131648000000002</c:v>
                </c:pt>
                <c:pt idx="31">
                  <c:v>11.287295999999998</c:v>
                </c:pt>
                <c:pt idx="32">
                  <c:v>2.2353407999999999</c:v>
                </c:pt>
                <c:pt idx="33">
                  <c:v>3.7217663999999999</c:v>
                </c:pt>
                <c:pt idx="34">
                  <c:v>8.2943999999999996</c:v>
                </c:pt>
                <c:pt idx="35">
                  <c:v>4.1040000000000001</c:v>
                </c:pt>
                <c:pt idx="36">
                  <c:v>0.81215999999999999</c:v>
                </c:pt>
                <c:pt idx="37">
                  <c:v>0.222912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0.25919999999999999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5">
                  <c:v>0</c:v>
                </c:pt>
                <c:pt idx="66" formatCode="0">
                  <c:v>0</c:v>
                </c:pt>
                <c:pt idx="67" formatCode="0">
                  <c:v>0</c:v>
                </c:pt>
                <c:pt idx="68" formatCode="0">
                  <c:v>0</c:v>
                </c:pt>
                <c:pt idx="69" formatCode="0">
                  <c:v>0</c:v>
                </c:pt>
                <c:pt idx="70" formatCode="0">
                  <c:v>0</c:v>
                </c:pt>
                <c:pt idx="71" formatCode="0">
                  <c:v>0</c:v>
                </c:pt>
                <c:pt idx="72" formatCode="0">
                  <c:v>6.0203520000000008</c:v>
                </c:pt>
                <c:pt idx="73">
                  <c:v>3.2987519999999995</c:v>
                </c:pt>
                <c:pt idx="74" formatCode="0">
                  <c:v>2.3302079999999998</c:v>
                </c:pt>
                <c:pt idx="75" formatCode="0">
                  <c:v>0</c:v>
                </c:pt>
                <c:pt idx="76" formatCode="0">
                  <c:v>0</c:v>
                </c:pt>
                <c:pt idx="77" formatCode="0">
                  <c:v>0</c:v>
                </c:pt>
                <c:pt idx="78" formatCode="0">
                  <c:v>0</c:v>
                </c:pt>
                <c:pt idx="79" formatCode="0">
                  <c:v>0</c:v>
                </c:pt>
                <c:pt idx="80" formatCode="0">
                  <c:v>0.73388160000000002</c:v>
                </c:pt>
                <c:pt idx="81" formatCode="0">
                  <c:v>0</c:v>
                </c:pt>
                <c:pt idx="82" formatCode="0">
                  <c:v>0</c:v>
                </c:pt>
                <c:pt idx="83" formatCode="0">
                  <c:v>0</c:v>
                </c:pt>
                <c:pt idx="84" formatCode="0">
                  <c:v>0</c:v>
                </c:pt>
                <c:pt idx="85" formatCode="0">
                  <c:v>0</c:v>
                </c:pt>
                <c:pt idx="86" formatCode="0">
                  <c:v>0</c:v>
                </c:pt>
                <c:pt idx="87" formatCode="0">
                  <c:v>0</c:v>
                </c:pt>
                <c:pt idx="88" formatCode="0.0">
                  <c:v>0.43450559999999999</c:v>
                </c:pt>
                <c:pt idx="89">
                  <c:v>0</c:v>
                </c:pt>
                <c:pt idx="90" formatCode="0">
                  <c:v>0</c:v>
                </c:pt>
                <c:pt idx="91" formatCode="0.0">
                  <c:v>1.3238208</c:v>
                </c:pt>
                <c:pt idx="92" formatCode="0.0">
                  <c:v>6.6832992000000004</c:v>
                </c:pt>
                <c:pt idx="93">
                  <c:v>0</c:v>
                </c:pt>
                <c:pt idx="94" formatCode="#,##0.00">
                  <c:v>0.19</c:v>
                </c:pt>
                <c:pt idx="95" formatCode="0">
                  <c:v>0</c:v>
                </c:pt>
                <c:pt idx="96" formatCode="0">
                  <c:v>0</c:v>
                </c:pt>
                <c:pt idx="97" formatCode="0">
                  <c:v>0</c:v>
                </c:pt>
                <c:pt idx="98" formatCode="0">
                  <c:v>0</c:v>
                </c:pt>
                <c:pt idx="99" formatCode="0">
                  <c:v>0</c:v>
                </c:pt>
                <c:pt idx="100" formatCode="0">
                  <c:v>0</c:v>
                </c:pt>
                <c:pt idx="101" formatCode="0">
                  <c:v>0</c:v>
                </c:pt>
                <c:pt idx="102" formatCode="0">
                  <c:v>0</c:v>
                </c:pt>
                <c:pt idx="103" formatCode="0">
                  <c:v>0</c:v>
                </c:pt>
                <c:pt idx="104" formatCode="0">
                  <c:v>0</c:v>
                </c:pt>
                <c:pt idx="144" formatCode="0">
                  <c:v>3.786</c:v>
                </c:pt>
                <c:pt idx="145" formatCode="0">
                  <c:v>0</c:v>
                </c:pt>
                <c:pt idx="146" formatCode="0">
                  <c:v>0</c:v>
                </c:pt>
                <c:pt idx="147" formatCode="0">
                  <c:v>0</c:v>
                </c:pt>
                <c:pt idx="148" formatCode="0">
                  <c:v>0</c:v>
                </c:pt>
                <c:pt idx="149" formatCode="0">
                  <c:v>0</c:v>
                </c:pt>
                <c:pt idx="150" formatCode="0">
                  <c:v>0</c:v>
                </c:pt>
                <c:pt idx="151" formatCode="0">
                  <c:v>13.064</c:v>
                </c:pt>
                <c:pt idx="152" formatCode="0.00">
                  <c:v>1.9E-2</c:v>
                </c:pt>
                <c:pt idx="153" formatCode="0">
                  <c:v>0</c:v>
                </c:pt>
                <c:pt idx="154" formatCode="0">
                  <c:v>0</c:v>
                </c:pt>
                <c:pt idx="155" formatCode="0">
                  <c:v>0</c:v>
                </c:pt>
                <c:pt idx="156" formatCode="0">
                  <c:v>0</c:v>
                </c:pt>
                <c:pt idx="157" formatCode="0.000">
                  <c:v>2.5999999999999999E-2</c:v>
                </c:pt>
                <c:pt idx="158" formatCode="0">
                  <c:v>0</c:v>
                </c:pt>
                <c:pt idx="159" formatCode="0">
                  <c:v>13.183</c:v>
                </c:pt>
                <c:pt idx="160" formatCode="0">
                  <c:v>10.657999999999999</c:v>
                </c:pt>
                <c:pt idx="161" formatCode="0">
                  <c:v>18.73</c:v>
                </c:pt>
                <c:pt idx="162" formatCode="0">
                  <c:v>16.53</c:v>
                </c:pt>
                <c:pt idx="163" formatCode="0">
                  <c:v>5.38</c:v>
                </c:pt>
                <c:pt idx="164" formatCode="0">
                  <c:v>11.74</c:v>
                </c:pt>
                <c:pt idx="165" formatCode="0">
                  <c:v>0.93200000000000005</c:v>
                </c:pt>
                <c:pt idx="166" formatCode="0">
                  <c:v>32.200000000000003</c:v>
                </c:pt>
                <c:pt idx="167" formatCode="0">
                  <c:v>0.65300000000000002</c:v>
                </c:pt>
                <c:pt idx="168" formatCode="0.000">
                  <c:v>0.11600000000000001</c:v>
                </c:pt>
                <c:pt idx="169" formatCode="0">
                  <c:v>0.61599999999999999</c:v>
                </c:pt>
                <c:pt idx="174" formatCode="0">
                  <c:v>0</c:v>
                </c:pt>
                <c:pt idx="183" formatCode="0">
                  <c:v>0</c:v>
                </c:pt>
                <c:pt idx="189" formatCode="0">
                  <c:v>0</c:v>
                </c:pt>
                <c:pt idx="198" formatCode="0">
                  <c:v>0</c:v>
                </c:pt>
                <c:pt idx="204" formatCode="0">
                  <c:v>0</c:v>
                </c:pt>
                <c:pt idx="210" formatCode="0">
                  <c:v>0</c:v>
                </c:pt>
                <c:pt idx="215" formatCode="0">
                  <c:v>0</c:v>
                </c:pt>
                <c:pt idx="231" formatCode="0">
                  <c:v>0</c:v>
                </c:pt>
                <c:pt idx="238" formatCode="0">
                  <c:v>0</c:v>
                </c:pt>
                <c:pt idx="245" formatCode="0">
                  <c:v>0</c:v>
                </c:pt>
                <c:pt idx="252" formatCode="0">
                  <c:v>0</c:v>
                </c:pt>
                <c:pt idx="259" formatCode="0">
                  <c:v>0</c:v>
                </c:pt>
                <c:pt idx="315" formatCode="0">
                  <c:v>0</c:v>
                </c:pt>
                <c:pt idx="318" formatCode="0">
                  <c:v>0</c:v>
                </c:pt>
                <c:pt idx="320" formatCode="0">
                  <c:v>0</c:v>
                </c:pt>
                <c:pt idx="323" formatCode="0">
                  <c:v>0</c:v>
                </c:pt>
                <c:pt idx="326" formatCode="0">
                  <c:v>0</c:v>
                </c:pt>
                <c:pt idx="329" formatCode="0">
                  <c:v>0</c:v>
                </c:pt>
                <c:pt idx="332" formatCode="0">
                  <c:v>0</c:v>
                </c:pt>
                <c:pt idx="335" formatCode="0">
                  <c:v>0</c:v>
                </c:pt>
                <c:pt idx="337" formatCode="0">
                  <c:v>0</c:v>
                </c:pt>
                <c:pt idx="339" formatCode="0">
                  <c:v>0</c:v>
                </c:pt>
                <c:pt idx="342" formatCode="0">
                  <c:v>0</c:v>
                </c:pt>
                <c:pt idx="345" formatCode="0">
                  <c:v>0</c:v>
                </c:pt>
                <c:pt idx="348" formatCode="0">
                  <c:v>0</c:v>
                </c:pt>
                <c:pt idx="351" formatCode="0">
                  <c:v>0</c:v>
                </c:pt>
                <c:pt idx="354" formatCode="0">
                  <c:v>0</c:v>
                </c:pt>
                <c:pt idx="357" formatCode="0">
                  <c:v>0</c:v>
                </c:pt>
                <c:pt idx="360" formatCode="0">
                  <c:v>0</c:v>
                </c:pt>
                <c:pt idx="363" formatCode="0">
                  <c:v>0</c:v>
                </c:pt>
                <c:pt idx="366" formatCode="0">
                  <c:v>0</c:v>
                </c:pt>
                <c:pt idx="369" formatCode="0">
                  <c:v>0</c:v>
                </c:pt>
                <c:pt idx="372" formatCode="0">
                  <c:v>0</c:v>
                </c:pt>
                <c:pt idx="375" formatCode="0">
                  <c:v>0</c:v>
                </c:pt>
                <c:pt idx="378" formatCode="0">
                  <c:v>0</c:v>
                </c:pt>
                <c:pt idx="381" formatCode="0">
                  <c:v>0</c:v>
                </c:pt>
                <c:pt idx="384" formatCode="0">
                  <c:v>0</c:v>
                </c:pt>
                <c:pt idx="387" formatCode="0">
                  <c:v>0</c:v>
                </c:pt>
                <c:pt idx="390" formatCode="0">
                  <c:v>0</c:v>
                </c:pt>
                <c:pt idx="392" formatCode="0">
                  <c:v>0</c:v>
                </c:pt>
                <c:pt idx="395" formatCode="0">
                  <c:v>0</c:v>
                </c:pt>
                <c:pt idx="398" formatCode="0">
                  <c:v>0</c:v>
                </c:pt>
                <c:pt idx="401" formatCode="0">
                  <c:v>0</c:v>
                </c:pt>
                <c:pt idx="403" formatCode="0">
                  <c:v>0</c:v>
                </c:pt>
                <c:pt idx="406" formatCode="0">
                  <c:v>0</c:v>
                </c:pt>
                <c:pt idx="409" formatCode="0">
                  <c:v>0</c:v>
                </c:pt>
                <c:pt idx="412" formatCode="0">
                  <c:v>0</c:v>
                </c:pt>
                <c:pt idx="414" formatCode="0">
                  <c:v>0</c:v>
                </c:pt>
                <c:pt idx="417" formatCode="0">
                  <c:v>0</c:v>
                </c:pt>
                <c:pt idx="419" formatCode="0">
                  <c:v>0</c:v>
                </c:pt>
                <c:pt idx="422" formatCode="0">
                  <c:v>0</c:v>
                </c:pt>
                <c:pt idx="425" formatCode="0">
                  <c:v>0</c:v>
                </c:pt>
                <c:pt idx="428" formatCode="0">
                  <c:v>0</c:v>
                </c:pt>
                <c:pt idx="431" formatCode="0">
                  <c:v>0</c:v>
                </c:pt>
                <c:pt idx="433" formatCode="0">
                  <c:v>0</c:v>
                </c:pt>
                <c:pt idx="436" formatCode="0">
                  <c:v>0</c:v>
                </c:pt>
                <c:pt idx="439" formatCode="0">
                  <c:v>0</c:v>
                </c:pt>
                <c:pt idx="442" formatCode="0">
                  <c:v>0</c:v>
                </c:pt>
                <c:pt idx="443" formatCode="0">
                  <c:v>0</c:v>
                </c:pt>
                <c:pt idx="444" formatCode="0">
                  <c:v>0</c:v>
                </c:pt>
                <c:pt idx="445" formatCode="0">
                  <c:v>0</c:v>
                </c:pt>
                <c:pt idx="446" formatCode="0">
                  <c:v>0</c:v>
                </c:pt>
                <c:pt idx="447" formatCode="0">
                  <c:v>0</c:v>
                </c:pt>
                <c:pt idx="448" formatCode="0">
                  <c:v>0</c:v>
                </c:pt>
                <c:pt idx="449" formatCode="0">
                  <c:v>0</c:v>
                </c:pt>
                <c:pt idx="450" formatCode="0">
                  <c:v>0</c:v>
                </c:pt>
                <c:pt idx="451" formatCode="0">
                  <c:v>0</c:v>
                </c:pt>
                <c:pt idx="452" formatCode="0">
                  <c:v>0</c:v>
                </c:pt>
                <c:pt idx="453" formatCode="0">
                  <c:v>0</c:v>
                </c:pt>
                <c:pt idx="454" formatCode="0">
                  <c:v>0</c:v>
                </c:pt>
                <c:pt idx="455" formatCode="0">
                  <c:v>0</c:v>
                </c:pt>
                <c:pt idx="456" formatCode="0">
                  <c:v>0</c:v>
                </c:pt>
                <c:pt idx="457" formatCode="0">
                  <c:v>0</c:v>
                </c:pt>
                <c:pt idx="458" formatCode="0">
                  <c:v>0</c:v>
                </c:pt>
                <c:pt idx="459" formatCode="0">
                  <c:v>0</c:v>
                </c:pt>
                <c:pt idx="460" formatCode="0">
                  <c:v>0</c:v>
                </c:pt>
                <c:pt idx="461" formatCode="0">
                  <c:v>0</c:v>
                </c:pt>
                <c:pt idx="462" formatCode="0">
                  <c:v>0</c:v>
                </c:pt>
                <c:pt idx="463" formatCode="0">
                  <c:v>0</c:v>
                </c:pt>
                <c:pt idx="464" formatCode="0">
                  <c:v>0</c:v>
                </c:pt>
                <c:pt idx="465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A46-4AE7-A451-BA507D799F29}"/>
            </c:ext>
          </c:extLst>
        </c:ser>
        <c:ser>
          <c:idx val="5"/>
          <c:order val="4"/>
          <c:tx>
            <c:strRef>
              <c:f>NitratosDiario!$I$7</c:f>
              <c:strCache>
                <c:ptCount val="1"/>
                <c:pt idx="0">
                  <c:v>Rambla de las Matildes - corriente sur</c:v>
                </c:pt>
              </c:strCache>
            </c:strRef>
          </c:tx>
          <c:cat>
            <c:strRef>
              <c:f>NitratosDiario!$B$9:$B$484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NitratosDiario!$I$9:$I$484</c:f>
              <c:numCache>
                <c:formatCode>#,##0</c:formatCode>
                <c:ptCount val="4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364.68230399999999</c:v>
                </c:pt>
                <c:pt idx="10">
                  <c:v>0</c:v>
                </c:pt>
                <c:pt idx="11">
                  <c:v>0</c:v>
                </c:pt>
                <c:pt idx="12">
                  <c:v>193.16275200000001</c:v>
                </c:pt>
                <c:pt idx="13">
                  <c:v>140.98751999999999</c:v>
                </c:pt>
                <c:pt idx="14">
                  <c:v>0</c:v>
                </c:pt>
                <c:pt idx="15">
                  <c:v>0</c:v>
                </c:pt>
                <c:pt idx="16">
                  <c:v>279.89452799999998</c:v>
                </c:pt>
                <c:pt idx="17">
                  <c:v>181.81324800000002</c:v>
                </c:pt>
                <c:pt idx="18">
                  <c:v>208.65600000000001</c:v>
                </c:pt>
                <c:pt idx="19">
                  <c:v>199.78358400000002</c:v>
                </c:pt>
                <c:pt idx="20">
                  <c:v>562.48300800000004</c:v>
                </c:pt>
                <c:pt idx="21">
                  <c:v>0</c:v>
                </c:pt>
                <c:pt idx="22">
                  <c:v>415.13299199999994</c:v>
                </c:pt>
                <c:pt idx="23">
                  <c:v>293.44291199999998</c:v>
                </c:pt>
                <c:pt idx="24">
                  <c:v>231.48287999999997</c:v>
                </c:pt>
                <c:pt idx="25">
                  <c:v>280.20729600000004</c:v>
                </c:pt>
                <c:pt idx="26">
                  <c:v>410.70585599999998</c:v>
                </c:pt>
                <c:pt idx="27">
                  <c:v>199.694592</c:v>
                </c:pt>
                <c:pt idx="28">
                  <c:v>113.84064000000002</c:v>
                </c:pt>
                <c:pt idx="29">
                  <c:v>52.671167999999994</c:v>
                </c:pt>
                <c:pt idx="30">
                  <c:v>0</c:v>
                </c:pt>
                <c:pt idx="31">
                  <c:v>302.281632</c:v>
                </c:pt>
                <c:pt idx="32">
                  <c:v>217.28839679999999</c:v>
                </c:pt>
                <c:pt idx="33">
                  <c:v>310.95273599999996</c:v>
                </c:pt>
                <c:pt idx="34">
                  <c:v>336.841632</c:v>
                </c:pt>
                <c:pt idx="35">
                  <c:v>605.83161599999994</c:v>
                </c:pt>
                <c:pt idx="36">
                  <c:v>385.37856000000011</c:v>
                </c:pt>
                <c:pt idx="37">
                  <c:v>109.48607999999999</c:v>
                </c:pt>
                <c:pt idx="38">
                  <c:v>219.9744</c:v>
                </c:pt>
                <c:pt idx="39">
                  <c:v>249.22598400000004</c:v>
                </c:pt>
                <c:pt idx="40">
                  <c:v>203.94892800000002</c:v>
                </c:pt>
                <c:pt idx="41">
                  <c:v>537.974784</c:v>
                </c:pt>
                <c:pt idx="42">
                  <c:v>449.79839999999996</c:v>
                </c:pt>
                <c:pt idx="43">
                  <c:v>203</c:v>
                </c:pt>
                <c:pt idx="44">
                  <c:v>157.571136</c:v>
                </c:pt>
                <c:pt idx="45">
                  <c:v>133.28236799999999</c:v>
                </c:pt>
                <c:pt idx="46">
                  <c:v>232.145568</c:v>
                </c:pt>
                <c:pt idx="47">
                  <c:v>120.95308799999999</c:v>
                </c:pt>
                <c:pt idx="48">
                  <c:v>126.28224</c:v>
                </c:pt>
                <c:pt idx="49">
                  <c:v>126.99763199999998</c:v>
                </c:pt>
                <c:pt idx="50">
                  <c:v>97.042751999999993</c:v>
                </c:pt>
                <c:pt idx="51">
                  <c:v>51.190272000000007</c:v>
                </c:pt>
                <c:pt idx="52">
                  <c:v>146.74089599999999</c:v>
                </c:pt>
                <c:pt idx="53">
                  <c:v>167.05353600000001</c:v>
                </c:pt>
                <c:pt idx="54">
                  <c:v>119.42726399999998</c:v>
                </c:pt>
                <c:pt idx="55">
                  <c:v>161.288928</c:v>
                </c:pt>
                <c:pt idx="56">
                  <c:v>145.53907199999998</c:v>
                </c:pt>
                <c:pt idx="57">
                  <c:v>152.07436800000002</c:v>
                </c:pt>
                <c:pt idx="58">
                  <c:v>147.58329599999999</c:v>
                </c:pt>
                <c:pt idx="59">
                  <c:v>138.80505600000001</c:v>
                </c:pt>
                <c:pt idx="60">
                  <c:v>195.22944000000001</c:v>
                </c:pt>
                <c:pt idx="61">
                  <c:v>212.28480000000002</c:v>
                </c:pt>
                <c:pt idx="62">
                  <c:v>191.75788800000001</c:v>
                </c:pt>
                <c:pt idx="63" formatCode="0">
                  <c:v>173.7936</c:v>
                </c:pt>
                <c:pt idx="64">
                  <c:v>243.12959999999998</c:v>
                </c:pt>
                <c:pt idx="65" formatCode="0">
                  <c:v>181.117728</c:v>
                </c:pt>
                <c:pt idx="66" formatCode="0">
                  <c:v>257.93251199999997</c:v>
                </c:pt>
                <c:pt idx="67" formatCode="0.00">
                  <c:v>44.318015999999993</c:v>
                </c:pt>
                <c:pt idx="68" formatCode="0">
                  <c:v>173.32358400000001</c:v>
                </c:pt>
                <c:pt idx="69" formatCode="0">
                  <c:v>143.79551999999998</c:v>
                </c:pt>
                <c:pt idx="70" formatCode="0">
                  <c:v>174.633408</c:v>
                </c:pt>
                <c:pt idx="71" formatCode="0">
                  <c:v>209.74464</c:v>
                </c:pt>
                <c:pt idx="72" formatCode="0">
                  <c:v>469.81555200000003</c:v>
                </c:pt>
                <c:pt idx="73">
                  <c:v>307.93478399999998</c:v>
                </c:pt>
                <c:pt idx="74" formatCode="0">
                  <c:v>165.27456000000001</c:v>
                </c:pt>
                <c:pt idx="75" formatCode="0">
                  <c:v>197.32377600000001</c:v>
                </c:pt>
                <c:pt idx="76" formatCode="0">
                  <c:v>229.191552</c:v>
                </c:pt>
                <c:pt idx="77" formatCode="0">
                  <c:v>142.4736</c:v>
                </c:pt>
                <c:pt idx="78" formatCode="0">
                  <c:v>84.589920000000006</c:v>
                </c:pt>
                <c:pt idx="79" formatCode="0">
                  <c:v>190.91462400000003</c:v>
                </c:pt>
                <c:pt idx="80" formatCode="0">
                  <c:v>612.85248000000001</c:v>
                </c:pt>
                <c:pt idx="81" formatCode="0">
                  <c:v>179.18495999999999</c:v>
                </c:pt>
                <c:pt idx="82" formatCode="0">
                  <c:v>313.64236799999998</c:v>
                </c:pt>
                <c:pt idx="83" formatCode="0">
                  <c:v>170.49830399999999</c:v>
                </c:pt>
                <c:pt idx="84" formatCode="0">
                  <c:v>45.287424000000001</c:v>
                </c:pt>
                <c:pt idx="85" formatCode="0">
                  <c:v>146.562048</c:v>
                </c:pt>
                <c:pt idx="86" formatCode="0">
                  <c:v>136.85759999999999</c:v>
                </c:pt>
                <c:pt idx="87" formatCode="0">
                  <c:v>117.127296</c:v>
                </c:pt>
                <c:pt idx="88" formatCode="0">
                  <c:v>103.66963200000001</c:v>
                </c:pt>
                <c:pt idx="89">
                  <c:v>37.949472</c:v>
                </c:pt>
                <c:pt idx="90" formatCode="0">
                  <c:v>7.9488000000000003</c:v>
                </c:pt>
                <c:pt idx="91" formatCode="0">
                  <c:v>226.54944</c:v>
                </c:pt>
                <c:pt idx="92" formatCode="0">
                  <c:v>176.02928639999999</c:v>
                </c:pt>
                <c:pt idx="93">
                  <c:v>134</c:v>
                </c:pt>
                <c:pt idx="94">
                  <c:v>21</c:v>
                </c:pt>
                <c:pt idx="95" formatCode="0">
                  <c:v>36.590400000000002</c:v>
                </c:pt>
                <c:pt idx="96" formatCode="0">
                  <c:v>48.843648000000002</c:v>
                </c:pt>
                <c:pt idx="97">
                  <c:v>12</c:v>
                </c:pt>
                <c:pt idx="98">
                  <c:v>23</c:v>
                </c:pt>
                <c:pt idx="99">
                  <c:v>28</c:v>
                </c:pt>
                <c:pt idx="100" formatCode="0">
                  <c:v>20.062080000000002</c:v>
                </c:pt>
                <c:pt idx="101" formatCode="0">
                  <c:v>105.75360000000001</c:v>
                </c:pt>
                <c:pt idx="102" formatCode="0">
                  <c:v>30</c:v>
                </c:pt>
                <c:pt idx="103" formatCode="0">
                  <c:v>6</c:v>
                </c:pt>
                <c:pt idx="104" formatCode="0">
                  <c:v>8</c:v>
                </c:pt>
                <c:pt idx="111" formatCode="0.00">
                  <c:v>11</c:v>
                </c:pt>
                <c:pt idx="118" formatCode="0.00">
                  <c:v>38</c:v>
                </c:pt>
                <c:pt idx="125" formatCode="0">
                  <c:v>6.3122975999999991</c:v>
                </c:pt>
                <c:pt idx="132" formatCode="0">
                  <c:v>44</c:v>
                </c:pt>
                <c:pt idx="133" formatCode="0">
                  <c:v>45</c:v>
                </c:pt>
                <c:pt idx="134" formatCode="0">
                  <c:v>47</c:v>
                </c:pt>
                <c:pt idx="135" formatCode="0">
                  <c:v>47</c:v>
                </c:pt>
                <c:pt idx="136" formatCode="0">
                  <c:v>57</c:v>
                </c:pt>
                <c:pt idx="137" formatCode="0">
                  <c:v>56</c:v>
                </c:pt>
                <c:pt idx="138" formatCode="0">
                  <c:v>99.4</c:v>
                </c:pt>
                <c:pt idx="139" formatCode="0">
                  <c:v>177.1</c:v>
                </c:pt>
                <c:pt idx="140" formatCode="0">
                  <c:v>106.7</c:v>
                </c:pt>
                <c:pt idx="141" formatCode="0">
                  <c:v>50.6</c:v>
                </c:pt>
                <c:pt idx="142" formatCode="0">
                  <c:v>676.2</c:v>
                </c:pt>
                <c:pt idx="143" formatCode="0">
                  <c:v>411.9</c:v>
                </c:pt>
                <c:pt idx="144" formatCode="0">
                  <c:v>269.5</c:v>
                </c:pt>
                <c:pt idx="145" formatCode="0">
                  <c:v>189.7</c:v>
                </c:pt>
                <c:pt idx="146" formatCode="0">
                  <c:v>211.09</c:v>
                </c:pt>
                <c:pt idx="147" formatCode="0">
                  <c:v>234.2</c:v>
                </c:pt>
                <c:pt idx="148" formatCode="0">
                  <c:v>100.25</c:v>
                </c:pt>
                <c:pt idx="149" formatCode="0">
                  <c:v>50.19</c:v>
                </c:pt>
                <c:pt idx="150" formatCode="0">
                  <c:v>128.94</c:v>
                </c:pt>
                <c:pt idx="151" formatCode="0">
                  <c:v>105.87</c:v>
                </c:pt>
                <c:pt idx="152" formatCode="0">
                  <c:v>155.03</c:v>
                </c:pt>
                <c:pt idx="153" formatCode="0">
                  <c:v>125.45</c:v>
                </c:pt>
                <c:pt idx="154" formatCode="0">
                  <c:v>89.89</c:v>
                </c:pt>
                <c:pt idx="155" formatCode="0">
                  <c:v>117.76</c:v>
                </c:pt>
                <c:pt idx="156" formatCode="0">
                  <c:v>131.80000000000001</c:v>
                </c:pt>
                <c:pt idx="157" formatCode="0">
                  <c:v>128.16</c:v>
                </c:pt>
                <c:pt idx="158" formatCode="0">
                  <c:v>483.56</c:v>
                </c:pt>
                <c:pt idx="159" formatCode="0">
                  <c:v>221.4</c:v>
                </c:pt>
                <c:pt idx="160" formatCode="0">
                  <c:v>342.37</c:v>
                </c:pt>
                <c:pt idx="161" formatCode="0">
                  <c:v>688.63</c:v>
                </c:pt>
                <c:pt idx="162" formatCode="0">
                  <c:v>1469.33</c:v>
                </c:pt>
                <c:pt idx="163" formatCode="0">
                  <c:v>362.01</c:v>
                </c:pt>
                <c:pt idx="164" formatCode="0">
                  <c:v>432.64</c:v>
                </c:pt>
                <c:pt idx="165" formatCode="0">
                  <c:v>970.05</c:v>
                </c:pt>
                <c:pt idx="166" formatCode="0">
                  <c:v>128.28</c:v>
                </c:pt>
                <c:pt idx="167" formatCode="0">
                  <c:v>393.66</c:v>
                </c:pt>
                <c:pt idx="168" formatCode="0">
                  <c:v>322.61</c:v>
                </c:pt>
                <c:pt idx="169" formatCode="0">
                  <c:v>509.73</c:v>
                </c:pt>
                <c:pt idx="170" formatCode="0">
                  <c:v>974.22</c:v>
                </c:pt>
                <c:pt idx="171" formatCode="0">
                  <c:v>1339.46</c:v>
                </c:pt>
                <c:pt idx="172" formatCode="0">
                  <c:v>1087.57</c:v>
                </c:pt>
                <c:pt idx="173" formatCode="0">
                  <c:v>1007.81</c:v>
                </c:pt>
                <c:pt idx="174" formatCode="0">
                  <c:v>642.64</c:v>
                </c:pt>
                <c:pt idx="175" formatCode="0">
                  <c:v>267.27</c:v>
                </c:pt>
                <c:pt idx="176" formatCode="0">
                  <c:v>212.75</c:v>
                </c:pt>
                <c:pt idx="177" formatCode="0">
                  <c:v>397.77</c:v>
                </c:pt>
                <c:pt idx="178" formatCode="0">
                  <c:v>278.49</c:v>
                </c:pt>
                <c:pt idx="179" formatCode="0">
                  <c:v>482.42</c:v>
                </c:pt>
                <c:pt idx="180" formatCode="0">
                  <c:v>301.68</c:v>
                </c:pt>
                <c:pt idx="181" formatCode="0">
                  <c:v>241.83</c:v>
                </c:pt>
                <c:pt idx="182" formatCode="0">
                  <c:v>319.64999999999998</c:v>
                </c:pt>
                <c:pt idx="183" formatCode="0">
                  <c:v>212.59</c:v>
                </c:pt>
                <c:pt idx="184" formatCode="0">
                  <c:v>161.96</c:v>
                </c:pt>
                <c:pt idx="185" formatCode="0">
                  <c:v>152.85</c:v>
                </c:pt>
                <c:pt idx="186" formatCode="0">
                  <c:v>147.18</c:v>
                </c:pt>
                <c:pt idx="187" formatCode="0">
                  <c:v>126.14</c:v>
                </c:pt>
                <c:pt idx="188" formatCode="0">
                  <c:v>107.53</c:v>
                </c:pt>
                <c:pt idx="189" formatCode="0">
                  <c:v>269.39999999999998</c:v>
                </c:pt>
                <c:pt idx="190" formatCode="0">
                  <c:v>344.72</c:v>
                </c:pt>
                <c:pt idx="191" formatCode="0">
                  <c:v>221.3</c:v>
                </c:pt>
                <c:pt idx="192" formatCode="0">
                  <c:v>160.81</c:v>
                </c:pt>
                <c:pt idx="193" formatCode="0">
                  <c:v>142.46</c:v>
                </c:pt>
                <c:pt idx="194" formatCode="0">
                  <c:v>139.33000000000001</c:v>
                </c:pt>
                <c:pt idx="195" formatCode="0">
                  <c:v>98.7</c:v>
                </c:pt>
                <c:pt idx="196" formatCode="0">
                  <c:v>151.16999999999999</c:v>
                </c:pt>
                <c:pt idx="197" formatCode="0">
                  <c:v>273.29000000000002</c:v>
                </c:pt>
                <c:pt idx="198" formatCode="0">
                  <c:v>182.57</c:v>
                </c:pt>
                <c:pt idx="199" formatCode="0">
                  <c:v>113.89</c:v>
                </c:pt>
                <c:pt idx="200" formatCode="0">
                  <c:v>120.46</c:v>
                </c:pt>
                <c:pt idx="201" formatCode="0">
                  <c:v>90.01</c:v>
                </c:pt>
                <c:pt idx="202" formatCode="0">
                  <c:v>136.35</c:v>
                </c:pt>
                <c:pt idx="203" formatCode="0">
                  <c:v>94.78</c:v>
                </c:pt>
                <c:pt idx="204" formatCode="0">
                  <c:v>200.29</c:v>
                </c:pt>
                <c:pt idx="205" formatCode="0">
                  <c:v>98.94</c:v>
                </c:pt>
                <c:pt idx="206" formatCode="0">
                  <c:v>90.29</c:v>
                </c:pt>
                <c:pt idx="207" formatCode="0">
                  <c:v>73.22</c:v>
                </c:pt>
                <c:pt idx="208" formatCode="0">
                  <c:v>97.99</c:v>
                </c:pt>
                <c:pt idx="209" formatCode="0">
                  <c:v>94.97</c:v>
                </c:pt>
                <c:pt idx="210" formatCode="0">
                  <c:v>164.09</c:v>
                </c:pt>
                <c:pt idx="211" formatCode="0">
                  <c:v>92.19</c:v>
                </c:pt>
                <c:pt idx="212" formatCode="0">
                  <c:v>90.35</c:v>
                </c:pt>
                <c:pt idx="213" formatCode="0">
                  <c:v>114.24</c:v>
                </c:pt>
                <c:pt idx="214" formatCode="0">
                  <c:v>103.24</c:v>
                </c:pt>
                <c:pt idx="215" formatCode="0">
                  <c:v>61.89</c:v>
                </c:pt>
                <c:pt idx="216" formatCode="0">
                  <c:v>49.35</c:v>
                </c:pt>
                <c:pt idx="217" formatCode="0">
                  <c:v>57.11</c:v>
                </c:pt>
                <c:pt idx="218" formatCode="0">
                  <c:v>111.85</c:v>
                </c:pt>
                <c:pt idx="219" formatCode="0">
                  <c:v>73.540000000000006</c:v>
                </c:pt>
                <c:pt idx="220" formatCode="0">
                  <c:v>106.34</c:v>
                </c:pt>
                <c:pt idx="221" formatCode="0">
                  <c:v>104.98</c:v>
                </c:pt>
                <c:pt idx="222" formatCode="0">
                  <c:v>116.68</c:v>
                </c:pt>
                <c:pt idx="223" formatCode="0">
                  <c:v>134.07</c:v>
                </c:pt>
                <c:pt idx="224" formatCode="0">
                  <c:v>48.44</c:v>
                </c:pt>
                <c:pt idx="225" formatCode="0">
                  <c:v>101.07</c:v>
                </c:pt>
                <c:pt idx="226" formatCode="0">
                  <c:v>97.62</c:v>
                </c:pt>
                <c:pt idx="227" formatCode="0">
                  <c:v>94.4</c:v>
                </c:pt>
                <c:pt idx="228" formatCode="0">
                  <c:v>49.27</c:v>
                </c:pt>
                <c:pt idx="229" formatCode="0">
                  <c:v>105.58</c:v>
                </c:pt>
                <c:pt idx="230" formatCode="0">
                  <c:v>90.02</c:v>
                </c:pt>
                <c:pt idx="231" formatCode="0">
                  <c:v>128.11000000000001</c:v>
                </c:pt>
                <c:pt idx="232" formatCode="0">
                  <c:v>118.36</c:v>
                </c:pt>
                <c:pt idx="233" formatCode="0">
                  <c:v>123.6</c:v>
                </c:pt>
                <c:pt idx="234" formatCode="0">
                  <c:v>145.19999999999999</c:v>
                </c:pt>
                <c:pt idx="235" formatCode="0">
                  <c:v>110</c:v>
                </c:pt>
                <c:pt idx="236" formatCode="0">
                  <c:v>93.54</c:v>
                </c:pt>
                <c:pt idx="237" formatCode="0">
                  <c:v>72.64</c:v>
                </c:pt>
                <c:pt idx="238" formatCode="0">
                  <c:v>86.44</c:v>
                </c:pt>
                <c:pt idx="239" formatCode="0">
                  <c:v>89.61</c:v>
                </c:pt>
                <c:pt idx="240" formatCode="0">
                  <c:v>72.900000000000006</c:v>
                </c:pt>
                <c:pt idx="241" formatCode="0">
                  <c:v>86.02</c:v>
                </c:pt>
                <c:pt idx="242" formatCode="0">
                  <c:v>74.72</c:v>
                </c:pt>
                <c:pt idx="243" formatCode="0">
                  <c:v>62.08</c:v>
                </c:pt>
                <c:pt idx="244" formatCode="0">
                  <c:v>79.05</c:v>
                </c:pt>
                <c:pt idx="245" formatCode="0">
                  <c:v>102.76</c:v>
                </c:pt>
                <c:pt idx="246" formatCode="0">
                  <c:v>86.22</c:v>
                </c:pt>
                <c:pt idx="247" formatCode="0">
                  <c:v>85.75</c:v>
                </c:pt>
                <c:pt idx="248" formatCode="0">
                  <c:v>96.08</c:v>
                </c:pt>
                <c:pt idx="249" formatCode="0">
                  <c:v>70.94</c:v>
                </c:pt>
                <c:pt idx="250" formatCode="0">
                  <c:v>63.07</c:v>
                </c:pt>
                <c:pt idx="251" formatCode="0">
                  <c:v>66.260000000000005</c:v>
                </c:pt>
                <c:pt idx="252" formatCode="0">
                  <c:v>100.04</c:v>
                </c:pt>
                <c:pt idx="253" formatCode="0">
                  <c:v>71.959999999999994</c:v>
                </c:pt>
                <c:pt idx="254" formatCode="0">
                  <c:v>76.489999999999995</c:v>
                </c:pt>
                <c:pt idx="255" formatCode="0">
                  <c:v>76.099999999999994</c:v>
                </c:pt>
                <c:pt idx="256" formatCode="0">
                  <c:v>90.1</c:v>
                </c:pt>
                <c:pt idx="257" formatCode="0">
                  <c:v>84.45</c:v>
                </c:pt>
                <c:pt idx="258" formatCode="0">
                  <c:v>88.71</c:v>
                </c:pt>
                <c:pt idx="259" formatCode="0">
                  <c:v>109.72</c:v>
                </c:pt>
                <c:pt idx="260" formatCode="0">
                  <c:v>90.75</c:v>
                </c:pt>
                <c:pt idx="261" formatCode="0">
                  <c:v>92.61</c:v>
                </c:pt>
                <c:pt idx="262" formatCode="0">
                  <c:v>115.4</c:v>
                </c:pt>
                <c:pt idx="263" formatCode="0">
                  <c:v>120.93</c:v>
                </c:pt>
                <c:pt idx="264" formatCode="0">
                  <c:v>162.59</c:v>
                </c:pt>
                <c:pt idx="265" formatCode="0">
                  <c:v>158.85</c:v>
                </c:pt>
                <c:pt idx="266" formatCode="0">
                  <c:v>150.07</c:v>
                </c:pt>
                <c:pt idx="267" formatCode="0">
                  <c:v>209.7</c:v>
                </c:pt>
                <c:pt idx="268" formatCode="0">
                  <c:v>147.71</c:v>
                </c:pt>
                <c:pt idx="269" formatCode="0">
                  <c:v>110.65</c:v>
                </c:pt>
                <c:pt idx="270" formatCode="0">
                  <c:v>92.29</c:v>
                </c:pt>
                <c:pt idx="271" formatCode="0">
                  <c:v>120.09</c:v>
                </c:pt>
                <c:pt idx="272" formatCode="0">
                  <c:v>108.77</c:v>
                </c:pt>
                <c:pt idx="273" formatCode="0">
                  <c:v>1204.3599999999999</c:v>
                </c:pt>
                <c:pt idx="274" formatCode="0">
                  <c:v>214</c:v>
                </c:pt>
                <c:pt idx="275" formatCode="0">
                  <c:v>161.32</c:v>
                </c:pt>
                <c:pt idx="276" formatCode="0">
                  <c:v>236.75</c:v>
                </c:pt>
                <c:pt idx="277" formatCode="0">
                  <c:v>1011.13</c:v>
                </c:pt>
                <c:pt idx="278" formatCode="0">
                  <c:v>741.15</c:v>
                </c:pt>
                <c:pt idx="279" formatCode="0">
                  <c:v>227.16</c:v>
                </c:pt>
                <c:pt idx="280" formatCode="0">
                  <c:v>619.21</c:v>
                </c:pt>
                <c:pt idx="281" formatCode="0">
                  <c:v>450.73</c:v>
                </c:pt>
                <c:pt idx="282" formatCode="0">
                  <c:v>670.76</c:v>
                </c:pt>
                <c:pt idx="283" formatCode="0">
                  <c:v>495.54</c:v>
                </c:pt>
                <c:pt idx="284" formatCode="0">
                  <c:v>448.81</c:v>
                </c:pt>
                <c:pt idx="285" formatCode="0">
                  <c:v>429.2</c:v>
                </c:pt>
                <c:pt idx="286" formatCode="0">
                  <c:v>614.34</c:v>
                </c:pt>
                <c:pt idx="287" formatCode="0">
                  <c:v>690.78</c:v>
                </c:pt>
                <c:pt idx="288" formatCode="0">
                  <c:v>669.91</c:v>
                </c:pt>
                <c:pt idx="289" formatCode="0">
                  <c:v>626.36</c:v>
                </c:pt>
                <c:pt idx="290" formatCode="0">
                  <c:v>641.33000000000004</c:v>
                </c:pt>
                <c:pt idx="291" formatCode="0">
                  <c:v>282.61</c:v>
                </c:pt>
                <c:pt idx="292" formatCode="0">
                  <c:v>261.20999999999998</c:v>
                </c:pt>
                <c:pt idx="293" formatCode="0">
                  <c:v>319.95999999999998</c:v>
                </c:pt>
                <c:pt idx="294" formatCode="0">
                  <c:v>449.25</c:v>
                </c:pt>
                <c:pt idx="295" formatCode="0">
                  <c:v>440.35</c:v>
                </c:pt>
                <c:pt idx="296" formatCode="0">
                  <c:v>446.21</c:v>
                </c:pt>
                <c:pt idx="297" formatCode="0">
                  <c:v>333.92</c:v>
                </c:pt>
                <c:pt idx="298" formatCode="0">
                  <c:v>369.66</c:v>
                </c:pt>
                <c:pt idx="299" formatCode="0">
                  <c:v>421.52</c:v>
                </c:pt>
                <c:pt idx="300" formatCode="0">
                  <c:v>355.11</c:v>
                </c:pt>
                <c:pt idx="301" formatCode="0">
                  <c:v>618.01</c:v>
                </c:pt>
                <c:pt idx="302" formatCode="0">
                  <c:v>455.05</c:v>
                </c:pt>
                <c:pt idx="303" formatCode="0">
                  <c:v>638.03</c:v>
                </c:pt>
                <c:pt idx="304" formatCode="0">
                  <c:v>304.68</c:v>
                </c:pt>
                <c:pt idx="305" formatCode="0">
                  <c:v>212.66</c:v>
                </c:pt>
                <c:pt idx="306" formatCode="0">
                  <c:v>242.14</c:v>
                </c:pt>
                <c:pt idx="307" formatCode="0">
                  <c:v>281.41000000000003</c:v>
                </c:pt>
                <c:pt idx="308" formatCode="0">
                  <c:v>220.21</c:v>
                </c:pt>
                <c:pt idx="309" formatCode="0">
                  <c:v>219.9</c:v>
                </c:pt>
                <c:pt idx="310" formatCode="0">
                  <c:v>352.29</c:v>
                </c:pt>
                <c:pt idx="311" formatCode="0">
                  <c:v>247.72</c:v>
                </c:pt>
                <c:pt idx="312" formatCode="0">
                  <c:v>382.89</c:v>
                </c:pt>
                <c:pt idx="313" formatCode="0">
                  <c:v>357.82</c:v>
                </c:pt>
                <c:pt idx="314" formatCode="0">
                  <c:v>275.55</c:v>
                </c:pt>
                <c:pt idx="315" formatCode="0">
                  <c:v>324.95</c:v>
                </c:pt>
                <c:pt idx="316" formatCode="0">
                  <c:v>332.98</c:v>
                </c:pt>
                <c:pt idx="317" formatCode="0">
                  <c:v>264.98</c:v>
                </c:pt>
                <c:pt idx="318" formatCode="0">
                  <c:v>222.98</c:v>
                </c:pt>
                <c:pt idx="319" formatCode="0">
                  <c:v>270.88</c:v>
                </c:pt>
                <c:pt idx="320" formatCode="0">
                  <c:v>63.14</c:v>
                </c:pt>
                <c:pt idx="321" formatCode="0">
                  <c:v>161.58000000000001</c:v>
                </c:pt>
                <c:pt idx="322" formatCode="0">
                  <c:v>150.6</c:v>
                </c:pt>
                <c:pt idx="323" formatCode="0">
                  <c:v>355.01</c:v>
                </c:pt>
                <c:pt idx="324" formatCode="0">
                  <c:v>459.67</c:v>
                </c:pt>
                <c:pt idx="325" formatCode="0">
                  <c:v>397.12</c:v>
                </c:pt>
                <c:pt idx="326" formatCode="0">
                  <c:v>344.26</c:v>
                </c:pt>
                <c:pt idx="327" formatCode="0">
                  <c:v>408.61</c:v>
                </c:pt>
                <c:pt idx="328" formatCode="0">
                  <c:v>319.79000000000002</c:v>
                </c:pt>
                <c:pt idx="329" formatCode="0">
                  <c:v>330.83</c:v>
                </c:pt>
                <c:pt idx="330" formatCode="0">
                  <c:v>277.39</c:v>
                </c:pt>
                <c:pt idx="331" formatCode="0">
                  <c:v>289.43</c:v>
                </c:pt>
                <c:pt idx="332" formatCode="0">
                  <c:v>238.28</c:v>
                </c:pt>
                <c:pt idx="333" formatCode="0">
                  <c:v>226.74</c:v>
                </c:pt>
                <c:pt idx="334" formatCode="0">
                  <c:v>243.1</c:v>
                </c:pt>
                <c:pt idx="335" formatCode="0">
                  <c:v>179.31</c:v>
                </c:pt>
                <c:pt idx="336" formatCode="0">
                  <c:v>245.92</c:v>
                </c:pt>
                <c:pt idx="337" formatCode="0">
                  <c:v>234.11</c:v>
                </c:pt>
                <c:pt idx="338" formatCode="0">
                  <c:v>257.19</c:v>
                </c:pt>
                <c:pt idx="339" formatCode="0">
                  <c:v>45.14</c:v>
                </c:pt>
                <c:pt idx="340" formatCode="0">
                  <c:v>54.08</c:v>
                </c:pt>
                <c:pt idx="341" formatCode="0">
                  <c:v>72.010000000000005</c:v>
                </c:pt>
                <c:pt idx="342" formatCode="0">
                  <c:v>44.01</c:v>
                </c:pt>
                <c:pt idx="343" formatCode="0">
                  <c:v>54.93</c:v>
                </c:pt>
                <c:pt idx="344" formatCode="0">
                  <c:v>82.37</c:v>
                </c:pt>
                <c:pt idx="345" formatCode="0">
                  <c:v>35.29</c:v>
                </c:pt>
                <c:pt idx="346" formatCode="0">
                  <c:v>37.68</c:v>
                </c:pt>
                <c:pt idx="347" formatCode="0">
                  <c:v>58.04</c:v>
                </c:pt>
                <c:pt idx="348" formatCode="0">
                  <c:v>31.41</c:v>
                </c:pt>
                <c:pt idx="349" formatCode="0">
                  <c:v>31.6</c:v>
                </c:pt>
                <c:pt idx="350" formatCode="0">
                  <c:v>19.579999999999998</c:v>
                </c:pt>
                <c:pt idx="351" formatCode="0">
                  <c:v>18.920000000000002</c:v>
                </c:pt>
                <c:pt idx="352" formatCode="0">
                  <c:v>0</c:v>
                </c:pt>
                <c:pt idx="353" formatCode="0">
                  <c:v>38.56</c:v>
                </c:pt>
                <c:pt idx="354" formatCode="0">
                  <c:v>6.56</c:v>
                </c:pt>
                <c:pt idx="355" formatCode="0">
                  <c:v>763.28</c:v>
                </c:pt>
                <c:pt idx="356" formatCode="0">
                  <c:v>155.59</c:v>
                </c:pt>
                <c:pt idx="357" formatCode="0">
                  <c:v>142.94</c:v>
                </c:pt>
                <c:pt idx="358" formatCode="0">
                  <c:v>59.16</c:v>
                </c:pt>
                <c:pt idx="359" formatCode="0">
                  <c:v>24.43</c:v>
                </c:pt>
                <c:pt idx="360" formatCode="0">
                  <c:v>52.63</c:v>
                </c:pt>
                <c:pt idx="361" formatCode="0">
                  <c:v>37.270000000000003</c:v>
                </c:pt>
                <c:pt idx="362" formatCode="0">
                  <c:v>72.400000000000006</c:v>
                </c:pt>
                <c:pt idx="363" formatCode="0">
                  <c:v>35.17</c:v>
                </c:pt>
                <c:pt idx="364" formatCode="0">
                  <c:v>39.17</c:v>
                </c:pt>
                <c:pt idx="365" formatCode="0">
                  <c:v>25.18</c:v>
                </c:pt>
                <c:pt idx="366" formatCode="0">
                  <c:v>7.67</c:v>
                </c:pt>
                <c:pt idx="367" formatCode="0">
                  <c:v>0</c:v>
                </c:pt>
                <c:pt idx="368" formatCode="0">
                  <c:v>0</c:v>
                </c:pt>
                <c:pt idx="369" formatCode="0">
                  <c:v>0</c:v>
                </c:pt>
                <c:pt idx="370" formatCode="0">
                  <c:v>0</c:v>
                </c:pt>
                <c:pt idx="371" formatCode="0">
                  <c:v>0</c:v>
                </c:pt>
                <c:pt idx="372" formatCode="0">
                  <c:v>0</c:v>
                </c:pt>
                <c:pt idx="373" formatCode="0">
                  <c:v>0</c:v>
                </c:pt>
                <c:pt idx="374" formatCode="0">
                  <c:v>0</c:v>
                </c:pt>
                <c:pt idx="375" formatCode="0">
                  <c:v>0</c:v>
                </c:pt>
                <c:pt idx="376" formatCode="0">
                  <c:v>7.21</c:v>
                </c:pt>
                <c:pt idx="377" formatCode="0">
                  <c:v>9.17</c:v>
                </c:pt>
                <c:pt idx="378" formatCode="0">
                  <c:v>2.09</c:v>
                </c:pt>
                <c:pt idx="379" formatCode="0">
                  <c:v>3.29</c:v>
                </c:pt>
                <c:pt idx="380" formatCode="0">
                  <c:v>4.5999999999999996</c:v>
                </c:pt>
                <c:pt idx="381" formatCode="0">
                  <c:v>21.72</c:v>
                </c:pt>
                <c:pt idx="382" formatCode="0">
                  <c:v>20.94</c:v>
                </c:pt>
                <c:pt idx="383" formatCode="0">
                  <c:v>5.81</c:v>
                </c:pt>
                <c:pt idx="384" formatCode="0">
                  <c:v>6.2</c:v>
                </c:pt>
                <c:pt idx="385" formatCode="0">
                  <c:v>2.0699999999999998</c:v>
                </c:pt>
                <c:pt idx="386" formatCode="0">
                  <c:v>0</c:v>
                </c:pt>
                <c:pt idx="387" formatCode="0">
                  <c:v>0</c:v>
                </c:pt>
                <c:pt idx="388" formatCode="0">
                  <c:v>0</c:v>
                </c:pt>
                <c:pt idx="389" formatCode="0">
                  <c:v>0</c:v>
                </c:pt>
                <c:pt idx="390" formatCode="0">
                  <c:v>4.4800000000000004</c:v>
                </c:pt>
                <c:pt idx="391" formatCode="0">
                  <c:v>0</c:v>
                </c:pt>
                <c:pt idx="392" formatCode="0">
                  <c:v>5.43</c:v>
                </c:pt>
                <c:pt idx="393" formatCode="0">
                  <c:v>4.68</c:v>
                </c:pt>
                <c:pt idx="394" formatCode="0">
                  <c:v>5.86</c:v>
                </c:pt>
                <c:pt idx="395" formatCode="0">
                  <c:v>0</c:v>
                </c:pt>
                <c:pt idx="396" formatCode="0">
                  <c:v>0</c:v>
                </c:pt>
                <c:pt idx="397" formatCode="0">
                  <c:v>0</c:v>
                </c:pt>
                <c:pt idx="398" formatCode="0">
                  <c:v>176.27</c:v>
                </c:pt>
                <c:pt idx="399" formatCode="0">
                  <c:v>51.56</c:v>
                </c:pt>
                <c:pt idx="400" formatCode="0">
                  <c:v>37.79</c:v>
                </c:pt>
                <c:pt idx="401" formatCode="0">
                  <c:v>33.61</c:v>
                </c:pt>
                <c:pt idx="402" formatCode="0">
                  <c:v>45.66</c:v>
                </c:pt>
                <c:pt idx="403" formatCode="0">
                  <c:v>33.11</c:v>
                </c:pt>
                <c:pt idx="404" formatCode="0">
                  <c:v>45.72</c:v>
                </c:pt>
                <c:pt idx="405" formatCode="0">
                  <c:v>24.41</c:v>
                </c:pt>
                <c:pt idx="406" formatCode="0">
                  <c:v>44.42</c:v>
                </c:pt>
                <c:pt idx="407" formatCode="0">
                  <c:v>56.68</c:v>
                </c:pt>
                <c:pt idx="408" formatCode="0">
                  <c:v>41.84</c:v>
                </c:pt>
                <c:pt idx="409" formatCode="0">
                  <c:v>35.99</c:v>
                </c:pt>
                <c:pt idx="410" formatCode="0">
                  <c:v>28.78</c:v>
                </c:pt>
                <c:pt idx="411" formatCode="0">
                  <c:v>31.81</c:v>
                </c:pt>
                <c:pt idx="412" formatCode="0">
                  <c:v>15.44</c:v>
                </c:pt>
                <c:pt idx="413" formatCode="0">
                  <c:v>45.35</c:v>
                </c:pt>
                <c:pt idx="414" formatCode="0">
                  <c:v>59.43</c:v>
                </c:pt>
                <c:pt idx="415" formatCode="0">
                  <c:v>65.3</c:v>
                </c:pt>
                <c:pt idx="416" formatCode="0">
                  <c:v>60.5</c:v>
                </c:pt>
                <c:pt idx="417" formatCode="0">
                  <c:v>58.35</c:v>
                </c:pt>
                <c:pt idx="418" formatCode="0">
                  <c:v>69.33</c:v>
                </c:pt>
                <c:pt idx="419" formatCode="0">
                  <c:v>49.51</c:v>
                </c:pt>
                <c:pt idx="420" formatCode="0">
                  <c:v>45.38</c:v>
                </c:pt>
                <c:pt idx="421" formatCode="0">
                  <c:v>66.260000000000005</c:v>
                </c:pt>
                <c:pt idx="422" formatCode="0">
                  <c:v>33.299999999999997</c:v>
                </c:pt>
                <c:pt idx="423" formatCode="0">
                  <c:v>89.63</c:v>
                </c:pt>
                <c:pt idx="424" formatCode="0">
                  <c:v>73.75</c:v>
                </c:pt>
                <c:pt idx="425" formatCode="0">
                  <c:v>93.27</c:v>
                </c:pt>
                <c:pt idx="426" formatCode="0">
                  <c:v>40.85</c:v>
                </c:pt>
                <c:pt idx="427" formatCode="0">
                  <c:v>38.97</c:v>
                </c:pt>
                <c:pt idx="428" formatCode="0">
                  <c:v>69.09</c:v>
                </c:pt>
                <c:pt idx="429" formatCode="0">
                  <c:v>90.31</c:v>
                </c:pt>
                <c:pt idx="430" formatCode="0">
                  <c:v>97.74</c:v>
                </c:pt>
                <c:pt idx="431" formatCode="0">
                  <c:v>86.57</c:v>
                </c:pt>
                <c:pt idx="432" formatCode="0">
                  <c:v>94.81</c:v>
                </c:pt>
                <c:pt idx="433" formatCode="0">
                  <c:v>144.41</c:v>
                </c:pt>
                <c:pt idx="434" formatCode="0">
                  <c:v>93.91</c:v>
                </c:pt>
                <c:pt idx="435" formatCode="0">
                  <c:v>63.33</c:v>
                </c:pt>
                <c:pt idx="436" formatCode="0">
                  <c:v>85.04</c:v>
                </c:pt>
                <c:pt idx="437" formatCode="0">
                  <c:v>93.85</c:v>
                </c:pt>
                <c:pt idx="438" formatCode="0">
                  <c:v>105.05</c:v>
                </c:pt>
                <c:pt idx="439" formatCode="0">
                  <c:v>60.78</c:v>
                </c:pt>
                <c:pt idx="440" formatCode="0">
                  <c:v>64.040000000000006</c:v>
                </c:pt>
                <c:pt idx="441" formatCode="0">
                  <c:v>56.63</c:v>
                </c:pt>
                <c:pt idx="442" formatCode="0">
                  <c:v>79.22</c:v>
                </c:pt>
                <c:pt idx="443" formatCode="0">
                  <c:v>52.09</c:v>
                </c:pt>
                <c:pt idx="444" formatCode="0">
                  <c:v>74.069999999999993</c:v>
                </c:pt>
                <c:pt idx="445" formatCode="0">
                  <c:v>67.3</c:v>
                </c:pt>
                <c:pt idx="446" formatCode="0">
                  <c:v>70.87</c:v>
                </c:pt>
                <c:pt idx="447" formatCode="0">
                  <c:v>73.89</c:v>
                </c:pt>
                <c:pt idx="448" formatCode="0">
                  <c:v>51.89</c:v>
                </c:pt>
                <c:pt idx="449" formatCode="0">
                  <c:v>101.72</c:v>
                </c:pt>
                <c:pt idx="450" formatCode="0">
                  <c:v>66.37</c:v>
                </c:pt>
                <c:pt idx="451" formatCode="0">
                  <c:v>87.53</c:v>
                </c:pt>
                <c:pt idx="452" formatCode="0">
                  <c:v>69</c:v>
                </c:pt>
                <c:pt idx="453" formatCode="0">
                  <c:v>67.86</c:v>
                </c:pt>
                <c:pt idx="454" formatCode="0">
                  <c:v>12.05</c:v>
                </c:pt>
                <c:pt idx="455" formatCode="0">
                  <c:v>64.989999999999995</c:v>
                </c:pt>
                <c:pt idx="456" formatCode="0">
                  <c:v>1.1200000000000001</c:v>
                </c:pt>
                <c:pt idx="457" formatCode="0">
                  <c:v>1.73</c:v>
                </c:pt>
                <c:pt idx="458" formatCode="0">
                  <c:v>79.63</c:v>
                </c:pt>
                <c:pt idx="459" formatCode="0">
                  <c:v>64.989999999999995</c:v>
                </c:pt>
                <c:pt idx="460" formatCode="0">
                  <c:v>57</c:v>
                </c:pt>
                <c:pt idx="461" formatCode="0">
                  <c:v>20.54</c:v>
                </c:pt>
                <c:pt idx="462" formatCode="0">
                  <c:v>27.2</c:v>
                </c:pt>
                <c:pt idx="463" formatCode="0">
                  <c:v>25.35</c:v>
                </c:pt>
                <c:pt idx="464" formatCode="0">
                  <c:v>25.39</c:v>
                </c:pt>
                <c:pt idx="465" formatCode="0">
                  <c:v>20.350000000000001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A46-4AE7-A451-BA507D799F29}"/>
            </c:ext>
          </c:extLst>
        </c:ser>
        <c:ser>
          <c:idx val="1"/>
          <c:order val="5"/>
          <c:tx>
            <c:strRef>
              <c:f>NitratosDiario!$L$7</c:f>
              <c:strCache>
                <c:ptCount val="1"/>
                <c:pt idx="0">
                  <c:v>Valla Militar</c:v>
                </c:pt>
              </c:strCache>
            </c:strRef>
          </c:tx>
          <c:cat>
            <c:strRef>
              <c:f>NitratosDiario!$B$9:$B$484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NitratosDiario!$L$9:$L$484</c:f>
              <c:numCache>
                <c:formatCode>0.00</c:formatCode>
                <c:ptCount val="472"/>
                <c:pt idx="133" formatCode="0">
                  <c:v>0</c:v>
                </c:pt>
                <c:pt idx="134" formatCode="0">
                  <c:v>0</c:v>
                </c:pt>
                <c:pt idx="135" formatCode="0">
                  <c:v>0</c:v>
                </c:pt>
                <c:pt idx="136" formatCode="0">
                  <c:v>0</c:v>
                </c:pt>
                <c:pt idx="137" formatCode="0">
                  <c:v>0</c:v>
                </c:pt>
                <c:pt idx="138" formatCode="0">
                  <c:v>0</c:v>
                </c:pt>
                <c:pt idx="139" formatCode="0">
                  <c:v>0</c:v>
                </c:pt>
                <c:pt idx="140" formatCode="0">
                  <c:v>0</c:v>
                </c:pt>
                <c:pt idx="141" formatCode="0">
                  <c:v>0</c:v>
                </c:pt>
                <c:pt idx="142" formatCode="0">
                  <c:v>0</c:v>
                </c:pt>
                <c:pt idx="143" formatCode="0">
                  <c:v>0</c:v>
                </c:pt>
                <c:pt idx="144">
                  <c:v>0.106</c:v>
                </c:pt>
                <c:pt idx="146" formatCode="0.000">
                  <c:v>0.313</c:v>
                </c:pt>
                <c:pt idx="148">
                  <c:v>1.026</c:v>
                </c:pt>
                <c:pt idx="149" formatCode="0">
                  <c:v>0.215</c:v>
                </c:pt>
                <c:pt idx="150" formatCode="0.000">
                  <c:v>0.623</c:v>
                </c:pt>
                <c:pt idx="151" formatCode="0.000">
                  <c:v>0.29399999999999998</c:v>
                </c:pt>
                <c:pt idx="152" formatCode="0.000">
                  <c:v>0.18</c:v>
                </c:pt>
                <c:pt idx="154" formatCode="0.000">
                  <c:v>5.3999999999999999E-2</c:v>
                </c:pt>
                <c:pt idx="155" formatCode="0.000">
                  <c:v>4.9000000000000002E-2</c:v>
                </c:pt>
                <c:pt idx="156" formatCode="0">
                  <c:v>0</c:v>
                </c:pt>
                <c:pt idx="157" formatCode="0.000">
                  <c:v>0.36599999999999999</c:v>
                </c:pt>
                <c:pt idx="158" formatCode="0.000">
                  <c:v>0.36499999999999999</c:v>
                </c:pt>
                <c:pt idx="159" formatCode="0">
                  <c:v>7.7359999999999998</c:v>
                </c:pt>
                <c:pt idx="160" formatCode="0">
                  <c:v>3.8780000000000001</c:v>
                </c:pt>
                <c:pt idx="161" formatCode="0">
                  <c:v>8.0730000000000004</c:v>
                </c:pt>
                <c:pt idx="162" formatCode="0">
                  <c:v>0.68600000000000005</c:v>
                </c:pt>
                <c:pt idx="163" formatCode="0">
                  <c:v>1.3160000000000001</c:v>
                </c:pt>
                <c:pt idx="164" formatCode="0.000">
                  <c:v>0.19400000000000001</c:v>
                </c:pt>
                <c:pt idx="165" formatCode="0">
                  <c:v>0.124</c:v>
                </c:pt>
                <c:pt idx="166" formatCode="0">
                  <c:v>0</c:v>
                </c:pt>
                <c:pt idx="167" formatCode="0">
                  <c:v>0</c:v>
                </c:pt>
                <c:pt idx="168" formatCode="0.000">
                  <c:v>0.11600000000000001</c:v>
                </c:pt>
                <c:pt idx="169" formatCode="0">
                  <c:v>0.82299999999999995</c:v>
                </c:pt>
                <c:pt idx="174" formatCode="0">
                  <c:v>0</c:v>
                </c:pt>
                <c:pt idx="183" formatCode="0">
                  <c:v>0</c:v>
                </c:pt>
                <c:pt idx="189" formatCode="0">
                  <c:v>0</c:v>
                </c:pt>
                <c:pt idx="198" formatCode="0">
                  <c:v>0</c:v>
                </c:pt>
                <c:pt idx="204" formatCode="0">
                  <c:v>0</c:v>
                </c:pt>
                <c:pt idx="210" formatCode="0">
                  <c:v>0</c:v>
                </c:pt>
                <c:pt idx="215" formatCode="0">
                  <c:v>0</c:v>
                </c:pt>
                <c:pt idx="231" formatCode="0">
                  <c:v>0</c:v>
                </c:pt>
                <c:pt idx="238" formatCode="0">
                  <c:v>0</c:v>
                </c:pt>
                <c:pt idx="245" formatCode="0">
                  <c:v>0</c:v>
                </c:pt>
                <c:pt idx="315" formatCode="0">
                  <c:v>0</c:v>
                </c:pt>
                <c:pt idx="318" formatCode="0">
                  <c:v>0</c:v>
                </c:pt>
                <c:pt idx="320" formatCode="0">
                  <c:v>0</c:v>
                </c:pt>
                <c:pt idx="323" formatCode="0">
                  <c:v>0</c:v>
                </c:pt>
                <c:pt idx="326" formatCode="0">
                  <c:v>0</c:v>
                </c:pt>
                <c:pt idx="329" formatCode="0">
                  <c:v>0</c:v>
                </c:pt>
                <c:pt idx="332" formatCode="0">
                  <c:v>0</c:v>
                </c:pt>
                <c:pt idx="335" formatCode="0">
                  <c:v>0</c:v>
                </c:pt>
                <c:pt idx="337" formatCode="0">
                  <c:v>0</c:v>
                </c:pt>
                <c:pt idx="339" formatCode="0">
                  <c:v>0</c:v>
                </c:pt>
                <c:pt idx="342" formatCode="0">
                  <c:v>0</c:v>
                </c:pt>
                <c:pt idx="345" formatCode="0">
                  <c:v>0</c:v>
                </c:pt>
                <c:pt idx="348" formatCode="0">
                  <c:v>0</c:v>
                </c:pt>
                <c:pt idx="351" formatCode="0">
                  <c:v>0</c:v>
                </c:pt>
                <c:pt idx="354" formatCode="0">
                  <c:v>0</c:v>
                </c:pt>
                <c:pt idx="357" formatCode="0">
                  <c:v>0</c:v>
                </c:pt>
                <c:pt idx="360" formatCode="0">
                  <c:v>0</c:v>
                </c:pt>
                <c:pt idx="363" formatCode="0">
                  <c:v>0</c:v>
                </c:pt>
                <c:pt idx="366" formatCode="0">
                  <c:v>0</c:v>
                </c:pt>
                <c:pt idx="369" formatCode="0">
                  <c:v>0</c:v>
                </c:pt>
                <c:pt idx="372" formatCode="0">
                  <c:v>0</c:v>
                </c:pt>
                <c:pt idx="375" formatCode="0">
                  <c:v>0</c:v>
                </c:pt>
                <c:pt idx="378" formatCode="0">
                  <c:v>0</c:v>
                </c:pt>
                <c:pt idx="381" formatCode="0">
                  <c:v>0</c:v>
                </c:pt>
                <c:pt idx="384" formatCode="0">
                  <c:v>0</c:v>
                </c:pt>
                <c:pt idx="387" formatCode="0">
                  <c:v>0</c:v>
                </c:pt>
                <c:pt idx="390" formatCode="0">
                  <c:v>0</c:v>
                </c:pt>
                <c:pt idx="392" formatCode="0">
                  <c:v>0</c:v>
                </c:pt>
                <c:pt idx="395" formatCode="0">
                  <c:v>0</c:v>
                </c:pt>
                <c:pt idx="398" formatCode="0">
                  <c:v>0</c:v>
                </c:pt>
                <c:pt idx="401" formatCode="0">
                  <c:v>0</c:v>
                </c:pt>
                <c:pt idx="403" formatCode="0">
                  <c:v>0</c:v>
                </c:pt>
                <c:pt idx="406" formatCode="0">
                  <c:v>0</c:v>
                </c:pt>
                <c:pt idx="409" formatCode="0">
                  <c:v>0</c:v>
                </c:pt>
                <c:pt idx="412" formatCode="0">
                  <c:v>0</c:v>
                </c:pt>
                <c:pt idx="414" formatCode="0">
                  <c:v>0</c:v>
                </c:pt>
                <c:pt idx="417" formatCode="0">
                  <c:v>0</c:v>
                </c:pt>
                <c:pt idx="419" formatCode="0">
                  <c:v>0</c:v>
                </c:pt>
                <c:pt idx="422" formatCode="0">
                  <c:v>0.85</c:v>
                </c:pt>
                <c:pt idx="425" formatCode="0">
                  <c:v>0</c:v>
                </c:pt>
                <c:pt idx="428" formatCode="0">
                  <c:v>0</c:v>
                </c:pt>
                <c:pt idx="431" formatCode="0">
                  <c:v>0</c:v>
                </c:pt>
                <c:pt idx="433" formatCode="0">
                  <c:v>0</c:v>
                </c:pt>
                <c:pt idx="436" formatCode="0">
                  <c:v>0</c:v>
                </c:pt>
                <c:pt idx="439" formatCode="0">
                  <c:v>0</c:v>
                </c:pt>
                <c:pt idx="442" formatCode="0">
                  <c:v>0</c:v>
                </c:pt>
                <c:pt idx="443" formatCode="0">
                  <c:v>0</c:v>
                </c:pt>
                <c:pt idx="444" formatCode="0">
                  <c:v>0</c:v>
                </c:pt>
                <c:pt idx="445" formatCode="0">
                  <c:v>0</c:v>
                </c:pt>
                <c:pt idx="446" formatCode="0">
                  <c:v>0</c:v>
                </c:pt>
                <c:pt idx="447" formatCode="0">
                  <c:v>0</c:v>
                </c:pt>
                <c:pt idx="448" formatCode="0">
                  <c:v>0</c:v>
                </c:pt>
                <c:pt idx="449" formatCode="0">
                  <c:v>0</c:v>
                </c:pt>
                <c:pt idx="450" formatCode="0">
                  <c:v>0</c:v>
                </c:pt>
                <c:pt idx="451" formatCode="0">
                  <c:v>0</c:v>
                </c:pt>
                <c:pt idx="452" formatCode="0">
                  <c:v>0</c:v>
                </c:pt>
                <c:pt idx="453" formatCode="0">
                  <c:v>0</c:v>
                </c:pt>
                <c:pt idx="454" formatCode="0">
                  <c:v>0</c:v>
                </c:pt>
                <c:pt idx="455" formatCode="0">
                  <c:v>0</c:v>
                </c:pt>
                <c:pt idx="456" formatCode="0">
                  <c:v>0</c:v>
                </c:pt>
                <c:pt idx="457" formatCode="0">
                  <c:v>0</c:v>
                </c:pt>
                <c:pt idx="458" formatCode="0">
                  <c:v>0</c:v>
                </c:pt>
                <c:pt idx="459" formatCode="0">
                  <c:v>0</c:v>
                </c:pt>
                <c:pt idx="460" formatCode="0">
                  <c:v>0</c:v>
                </c:pt>
                <c:pt idx="461" formatCode="0">
                  <c:v>0</c:v>
                </c:pt>
                <c:pt idx="462" formatCode="0">
                  <c:v>0</c:v>
                </c:pt>
                <c:pt idx="463" formatCode="0">
                  <c:v>0</c:v>
                </c:pt>
                <c:pt idx="464" formatCode="0">
                  <c:v>0</c:v>
                </c:pt>
                <c:pt idx="465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2-4B7F-8E19-94A1BD912629}"/>
            </c:ext>
          </c:extLst>
        </c:ser>
        <c:ser>
          <c:idx val="6"/>
          <c:order val="6"/>
          <c:tx>
            <c:strRef>
              <c:f>NitratosDiario!$J$7</c:f>
              <c:strCache>
                <c:ptCount val="1"/>
                <c:pt idx="0">
                  <c:v>Lo Poyo</c:v>
                </c:pt>
              </c:strCache>
            </c:strRef>
          </c:tx>
          <c:cat>
            <c:strRef>
              <c:f>NitratosDiario!$B$9:$B$484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NitratosDiario!$J$9:$J$484</c:f>
              <c:numCache>
                <c:formatCode>0.00</c:formatCode>
                <c:ptCount val="472"/>
                <c:pt idx="134" formatCode="0">
                  <c:v>5.79</c:v>
                </c:pt>
                <c:pt idx="135" formatCode="0">
                  <c:v>6.88</c:v>
                </c:pt>
                <c:pt idx="136" formatCode="0">
                  <c:v>4.0599999999999996</c:v>
                </c:pt>
                <c:pt idx="137" formatCode="0">
                  <c:v>10.199999999999999</c:v>
                </c:pt>
                <c:pt idx="138" formatCode="0">
                  <c:v>34.01</c:v>
                </c:pt>
                <c:pt idx="139" formatCode="0">
                  <c:v>11.92</c:v>
                </c:pt>
                <c:pt idx="140" formatCode="0">
                  <c:v>57.93</c:v>
                </c:pt>
                <c:pt idx="141" formatCode="0">
                  <c:v>44.48</c:v>
                </c:pt>
                <c:pt idx="142" formatCode="0">
                  <c:v>160.08000000000001</c:v>
                </c:pt>
                <c:pt idx="143" formatCode="0">
                  <c:v>39.92</c:v>
                </c:pt>
                <c:pt idx="144" formatCode="0">
                  <c:v>105.4</c:v>
                </c:pt>
                <c:pt idx="145" formatCode="0">
                  <c:v>52.46</c:v>
                </c:pt>
                <c:pt idx="146" formatCode="0">
                  <c:v>72.849999999999994</c:v>
                </c:pt>
                <c:pt idx="147" formatCode="0">
                  <c:v>39.799999999999997</c:v>
                </c:pt>
                <c:pt idx="148" formatCode="0">
                  <c:v>51.72</c:v>
                </c:pt>
                <c:pt idx="149" formatCode="0">
                  <c:v>177.37</c:v>
                </c:pt>
                <c:pt idx="150" formatCode="0">
                  <c:v>65.84</c:v>
                </c:pt>
                <c:pt idx="151" formatCode="0">
                  <c:v>154.72</c:v>
                </c:pt>
                <c:pt idx="152" formatCode="0">
                  <c:v>58.84</c:v>
                </c:pt>
                <c:pt idx="153" formatCode="0">
                  <c:v>45.89</c:v>
                </c:pt>
                <c:pt idx="154" formatCode="0">
                  <c:v>28.3</c:v>
                </c:pt>
                <c:pt idx="155" formatCode="0">
                  <c:v>27.84</c:v>
                </c:pt>
                <c:pt idx="156" formatCode="0">
                  <c:v>15.74</c:v>
                </c:pt>
                <c:pt idx="157" formatCode="0">
                  <c:v>81.55</c:v>
                </c:pt>
                <c:pt idx="158" formatCode="0">
                  <c:v>30.29</c:v>
                </c:pt>
                <c:pt idx="159" formatCode="0">
                  <c:v>254.91</c:v>
                </c:pt>
                <c:pt idx="160" formatCode="0">
                  <c:v>523.66</c:v>
                </c:pt>
                <c:pt idx="161" formatCode="0">
                  <c:v>252.48</c:v>
                </c:pt>
                <c:pt idx="162" formatCode="0">
                  <c:v>236.48</c:v>
                </c:pt>
                <c:pt idx="163" formatCode="0">
                  <c:v>451.26</c:v>
                </c:pt>
                <c:pt idx="164" formatCode="0">
                  <c:v>71.900000000000006</c:v>
                </c:pt>
                <c:pt idx="165" formatCode="0">
                  <c:v>422.08</c:v>
                </c:pt>
                <c:pt idx="166" formatCode="0">
                  <c:v>137.43</c:v>
                </c:pt>
                <c:pt idx="167" formatCode="0">
                  <c:v>182.12</c:v>
                </c:pt>
                <c:pt idx="168" formatCode="0">
                  <c:v>22.16</c:v>
                </c:pt>
                <c:pt idx="169" formatCode="0">
                  <c:v>61.64</c:v>
                </c:pt>
                <c:pt idx="170" formatCode="0">
                  <c:v>47.3</c:v>
                </c:pt>
                <c:pt idx="171" formatCode="0">
                  <c:v>135.08000000000001</c:v>
                </c:pt>
                <c:pt idx="172" formatCode="0">
                  <c:v>48.59</c:v>
                </c:pt>
                <c:pt idx="173" formatCode="0">
                  <c:v>78.08</c:v>
                </c:pt>
                <c:pt idx="174" formatCode="0">
                  <c:v>11.1</c:v>
                </c:pt>
                <c:pt idx="175" formatCode="0">
                  <c:v>78.73</c:v>
                </c:pt>
                <c:pt idx="176" formatCode="0">
                  <c:v>10.42</c:v>
                </c:pt>
                <c:pt idx="177" formatCode="0">
                  <c:v>63.87</c:v>
                </c:pt>
                <c:pt idx="178" formatCode="0">
                  <c:v>57.26</c:v>
                </c:pt>
                <c:pt idx="179" formatCode="0">
                  <c:v>45.81</c:v>
                </c:pt>
                <c:pt idx="180" formatCode="0">
                  <c:v>89.89</c:v>
                </c:pt>
                <c:pt idx="181" formatCode="0">
                  <c:v>62.05</c:v>
                </c:pt>
                <c:pt idx="182" formatCode="0">
                  <c:v>60.54</c:v>
                </c:pt>
                <c:pt idx="183" formatCode="0">
                  <c:v>78.930000000000007</c:v>
                </c:pt>
                <c:pt idx="184" formatCode="0">
                  <c:v>40.590000000000003</c:v>
                </c:pt>
                <c:pt idx="185" formatCode="0">
                  <c:v>30.16</c:v>
                </c:pt>
                <c:pt idx="186" formatCode="0">
                  <c:v>55.98</c:v>
                </c:pt>
                <c:pt idx="187" formatCode="0">
                  <c:v>40.47</c:v>
                </c:pt>
                <c:pt idx="188" formatCode="0">
                  <c:v>36.04</c:v>
                </c:pt>
                <c:pt idx="189" formatCode="0">
                  <c:v>20.05</c:v>
                </c:pt>
                <c:pt idx="190" formatCode="0">
                  <c:v>46.6</c:v>
                </c:pt>
                <c:pt idx="191" formatCode="0">
                  <c:v>31.84</c:v>
                </c:pt>
                <c:pt idx="192" formatCode="0">
                  <c:v>55.09</c:v>
                </c:pt>
                <c:pt idx="193" formatCode="0">
                  <c:v>16.72</c:v>
                </c:pt>
                <c:pt idx="194" formatCode="0">
                  <c:v>8.76</c:v>
                </c:pt>
                <c:pt idx="195" formatCode="0">
                  <c:v>26.01</c:v>
                </c:pt>
                <c:pt idx="196" formatCode="0">
                  <c:v>10.029999999999999</c:v>
                </c:pt>
                <c:pt idx="197" formatCode="0">
                  <c:v>12.45</c:v>
                </c:pt>
                <c:pt idx="198" formatCode="0">
                  <c:v>10.29</c:v>
                </c:pt>
                <c:pt idx="199" formatCode="0">
                  <c:v>5.92</c:v>
                </c:pt>
                <c:pt idx="200" formatCode="0">
                  <c:v>7.58</c:v>
                </c:pt>
                <c:pt idx="201" formatCode="0">
                  <c:v>26.11</c:v>
                </c:pt>
                <c:pt idx="202" formatCode="0">
                  <c:v>41.66</c:v>
                </c:pt>
                <c:pt idx="203" formatCode="0">
                  <c:v>37.28</c:v>
                </c:pt>
                <c:pt idx="204" formatCode="0">
                  <c:v>82.51</c:v>
                </c:pt>
                <c:pt idx="205" formatCode="0">
                  <c:v>37.43</c:v>
                </c:pt>
                <c:pt idx="206" formatCode="0">
                  <c:v>27.82</c:v>
                </c:pt>
                <c:pt idx="207" formatCode="0">
                  <c:v>26.3</c:v>
                </c:pt>
                <c:pt idx="208" formatCode="0">
                  <c:v>16.07</c:v>
                </c:pt>
                <c:pt idx="209" formatCode="0">
                  <c:v>20.64</c:v>
                </c:pt>
                <c:pt idx="210" formatCode="0">
                  <c:v>8.9600000000000009</c:v>
                </c:pt>
                <c:pt idx="211" formatCode="0">
                  <c:v>11.54</c:v>
                </c:pt>
                <c:pt idx="212" formatCode="0">
                  <c:v>15.17</c:v>
                </c:pt>
                <c:pt idx="213" formatCode="0">
                  <c:v>10.31</c:v>
                </c:pt>
                <c:pt idx="214" formatCode="0">
                  <c:v>10.25</c:v>
                </c:pt>
                <c:pt idx="215" formatCode="0">
                  <c:v>9.0399999999999991</c:v>
                </c:pt>
                <c:pt idx="216" formatCode="0">
                  <c:v>9.0500000000000007</c:v>
                </c:pt>
                <c:pt idx="217" formatCode="0">
                  <c:v>6.7</c:v>
                </c:pt>
                <c:pt idx="218" formatCode="0">
                  <c:v>16.37</c:v>
                </c:pt>
                <c:pt idx="219" formatCode="0">
                  <c:v>8.31</c:v>
                </c:pt>
                <c:pt idx="220" formatCode="0">
                  <c:v>26.75</c:v>
                </c:pt>
                <c:pt idx="221" formatCode="0">
                  <c:v>22.05</c:v>
                </c:pt>
                <c:pt idx="222" formatCode="0">
                  <c:v>13.17</c:v>
                </c:pt>
                <c:pt idx="223" formatCode="0">
                  <c:v>18.18</c:v>
                </c:pt>
                <c:pt idx="224" formatCode="0">
                  <c:v>14.47</c:v>
                </c:pt>
                <c:pt idx="225" formatCode="0">
                  <c:v>17.079999999999998</c:v>
                </c:pt>
                <c:pt idx="226" formatCode="0">
                  <c:v>23.78</c:v>
                </c:pt>
                <c:pt idx="227" formatCode="0">
                  <c:v>31.41</c:v>
                </c:pt>
                <c:pt idx="228" formatCode="0">
                  <c:v>76.37</c:v>
                </c:pt>
                <c:pt idx="229" formatCode="0">
                  <c:v>31.53</c:v>
                </c:pt>
                <c:pt idx="230" formatCode="0">
                  <c:v>10.95</c:v>
                </c:pt>
                <c:pt idx="231" formatCode="0">
                  <c:v>10.4</c:v>
                </c:pt>
                <c:pt idx="232" formatCode="0">
                  <c:v>17.93</c:v>
                </c:pt>
                <c:pt idx="233" formatCode="0">
                  <c:v>26.16</c:v>
                </c:pt>
                <c:pt idx="234" formatCode="0">
                  <c:v>22</c:v>
                </c:pt>
                <c:pt idx="235" formatCode="0">
                  <c:v>14.3</c:v>
                </c:pt>
                <c:pt idx="236" formatCode="0">
                  <c:v>20.07</c:v>
                </c:pt>
                <c:pt idx="237" formatCode="0">
                  <c:v>20.64</c:v>
                </c:pt>
                <c:pt idx="238" formatCode="0">
                  <c:v>32.56</c:v>
                </c:pt>
                <c:pt idx="239" formatCode="0">
                  <c:v>27.99</c:v>
                </c:pt>
                <c:pt idx="240" formatCode="0">
                  <c:v>12.01</c:v>
                </c:pt>
                <c:pt idx="241" formatCode="0">
                  <c:v>11.71</c:v>
                </c:pt>
                <c:pt idx="242" formatCode="0">
                  <c:v>10.45</c:v>
                </c:pt>
                <c:pt idx="243" formatCode="0">
                  <c:v>10.26</c:v>
                </c:pt>
                <c:pt idx="244" formatCode="0">
                  <c:v>16.12</c:v>
                </c:pt>
                <c:pt idx="245" formatCode="0">
                  <c:v>3.48</c:v>
                </c:pt>
                <c:pt idx="246" formatCode="0">
                  <c:v>15.11</c:v>
                </c:pt>
                <c:pt idx="247" formatCode="0">
                  <c:v>9.7899999999999991</c:v>
                </c:pt>
                <c:pt idx="248" formatCode="0">
                  <c:v>12.41</c:v>
                </c:pt>
                <c:pt idx="249" formatCode="0">
                  <c:v>10.63</c:v>
                </c:pt>
                <c:pt idx="250" formatCode="0">
                  <c:v>11.53</c:v>
                </c:pt>
                <c:pt idx="251" formatCode="0">
                  <c:v>11.94</c:v>
                </c:pt>
                <c:pt idx="252" formatCode="0">
                  <c:v>11.35</c:v>
                </c:pt>
                <c:pt idx="253" formatCode="0">
                  <c:v>19.73</c:v>
                </c:pt>
                <c:pt idx="254" formatCode="0">
                  <c:v>19.72</c:v>
                </c:pt>
                <c:pt idx="255" formatCode="0">
                  <c:v>21.88</c:v>
                </c:pt>
                <c:pt idx="256" formatCode="0">
                  <c:v>20.440000000000001</c:v>
                </c:pt>
                <c:pt idx="257" formatCode="0">
                  <c:v>31.85</c:v>
                </c:pt>
                <c:pt idx="258" formatCode="0">
                  <c:v>36.71</c:v>
                </c:pt>
                <c:pt idx="259" formatCode="0">
                  <c:v>56.62</c:v>
                </c:pt>
                <c:pt idx="260" formatCode="0">
                  <c:v>31.37</c:v>
                </c:pt>
                <c:pt idx="261" formatCode="0">
                  <c:v>22.06</c:v>
                </c:pt>
                <c:pt idx="262" formatCode="0">
                  <c:v>28.53</c:v>
                </c:pt>
                <c:pt idx="263" formatCode="0">
                  <c:v>27.06</c:v>
                </c:pt>
                <c:pt idx="264" formatCode="0">
                  <c:v>19.2</c:v>
                </c:pt>
                <c:pt idx="265" formatCode="0">
                  <c:v>14.32</c:v>
                </c:pt>
                <c:pt idx="266" formatCode="0">
                  <c:v>14.27</c:v>
                </c:pt>
                <c:pt idx="267" formatCode="0">
                  <c:v>36.159999999999997</c:v>
                </c:pt>
                <c:pt idx="268" formatCode="0">
                  <c:v>43.12</c:v>
                </c:pt>
                <c:pt idx="269" formatCode="0">
                  <c:v>45.16</c:v>
                </c:pt>
                <c:pt idx="270" formatCode="0">
                  <c:v>12.19</c:v>
                </c:pt>
                <c:pt idx="271" formatCode="0">
                  <c:v>14.46</c:v>
                </c:pt>
                <c:pt idx="272" formatCode="0">
                  <c:v>12.64</c:v>
                </c:pt>
                <c:pt idx="273" formatCode="0">
                  <c:v>1747.75</c:v>
                </c:pt>
                <c:pt idx="274" formatCode="0">
                  <c:v>636</c:v>
                </c:pt>
                <c:pt idx="275" formatCode="0">
                  <c:v>139.47</c:v>
                </c:pt>
                <c:pt idx="276" formatCode="0">
                  <c:v>95.83</c:v>
                </c:pt>
                <c:pt idx="277" formatCode="0">
                  <c:v>72.75</c:v>
                </c:pt>
                <c:pt idx="278" formatCode="0">
                  <c:v>169.25</c:v>
                </c:pt>
                <c:pt idx="279" formatCode="0">
                  <c:v>146.59</c:v>
                </c:pt>
                <c:pt idx="280" formatCode="0">
                  <c:v>148.68</c:v>
                </c:pt>
                <c:pt idx="281" formatCode="0">
                  <c:v>144.58000000000001</c:v>
                </c:pt>
                <c:pt idx="282" formatCode="0">
                  <c:v>148.69999999999999</c:v>
                </c:pt>
                <c:pt idx="283" formatCode="0">
                  <c:v>134.74</c:v>
                </c:pt>
                <c:pt idx="284" formatCode="0">
                  <c:v>112.27</c:v>
                </c:pt>
                <c:pt idx="285" formatCode="0">
                  <c:v>105.05</c:v>
                </c:pt>
                <c:pt idx="286" formatCode="0">
                  <c:v>128.87</c:v>
                </c:pt>
                <c:pt idx="287" formatCode="0">
                  <c:v>128.74</c:v>
                </c:pt>
                <c:pt idx="288" formatCode="0">
                  <c:v>235.18</c:v>
                </c:pt>
                <c:pt idx="289" formatCode="0">
                  <c:v>193.79</c:v>
                </c:pt>
                <c:pt idx="290" formatCode="0">
                  <c:v>130.9</c:v>
                </c:pt>
                <c:pt idx="291" formatCode="0">
                  <c:v>165.84</c:v>
                </c:pt>
                <c:pt idx="292" formatCode="0">
                  <c:v>61.44</c:v>
                </c:pt>
                <c:pt idx="293" formatCode="0">
                  <c:v>161.56</c:v>
                </c:pt>
                <c:pt idx="294" formatCode="0">
                  <c:v>217.78</c:v>
                </c:pt>
                <c:pt idx="295" formatCode="0">
                  <c:v>418.31</c:v>
                </c:pt>
                <c:pt idx="296" formatCode="0">
                  <c:v>309</c:v>
                </c:pt>
                <c:pt idx="297" formatCode="0">
                  <c:v>185.95</c:v>
                </c:pt>
                <c:pt idx="298" formatCode="0">
                  <c:v>237.12</c:v>
                </c:pt>
                <c:pt idx="299" formatCode="0">
                  <c:v>155.33000000000001</c:v>
                </c:pt>
                <c:pt idx="300" formatCode="0">
                  <c:v>301.36</c:v>
                </c:pt>
                <c:pt idx="301" formatCode="0">
                  <c:v>389.58</c:v>
                </c:pt>
                <c:pt idx="302" formatCode="0">
                  <c:v>249.88</c:v>
                </c:pt>
                <c:pt idx="303" formatCode="0">
                  <c:v>192.32</c:v>
                </c:pt>
                <c:pt idx="304" formatCode="0">
                  <c:v>222.82</c:v>
                </c:pt>
                <c:pt idx="305" formatCode="0">
                  <c:v>122.22</c:v>
                </c:pt>
                <c:pt idx="306" formatCode="0">
                  <c:v>162.93</c:v>
                </c:pt>
                <c:pt idx="307" formatCode="0">
                  <c:v>170.21</c:v>
                </c:pt>
                <c:pt idx="308" formatCode="0">
                  <c:v>24.65</c:v>
                </c:pt>
                <c:pt idx="309" formatCode="0">
                  <c:v>240.06</c:v>
                </c:pt>
                <c:pt idx="310" formatCode="0">
                  <c:v>441.9</c:v>
                </c:pt>
                <c:pt idx="311" formatCode="0">
                  <c:v>231.23</c:v>
                </c:pt>
                <c:pt idx="312" formatCode="0">
                  <c:v>206.12</c:v>
                </c:pt>
                <c:pt idx="313" formatCode="0">
                  <c:v>239.33</c:v>
                </c:pt>
                <c:pt idx="314" formatCode="0">
                  <c:v>88.11</c:v>
                </c:pt>
                <c:pt idx="315" formatCode="0">
                  <c:v>140.04</c:v>
                </c:pt>
                <c:pt idx="316" formatCode="0">
                  <c:v>90.01</c:v>
                </c:pt>
                <c:pt idx="317" formatCode="0">
                  <c:v>142.97</c:v>
                </c:pt>
                <c:pt idx="318" formatCode="0">
                  <c:v>81.73</c:v>
                </c:pt>
                <c:pt idx="319" formatCode="0">
                  <c:v>75.25</c:v>
                </c:pt>
                <c:pt idx="320" formatCode="0">
                  <c:v>6.48</c:v>
                </c:pt>
                <c:pt idx="321" formatCode="0">
                  <c:v>185.64</c:v>
                </c:pt>
                <c:pt idx="322" formatCode="0">
                  <c:v>83.46</c:v>
                </c:pt>
                <c:pt idx="323" formatCode="0">
                  <c:v>138.94</c:v>
                </c:pt>
                <c:pt idx="324" formatCode="0">
                  <c:v>176.27</c:v>
                </c:pt>
                <c:pt idx="325" formatCode="0">
                  <c:v>92.31</c:v>
                </c:pt>
                <c:pt idx="326" formatCode="0">
                  <c:v>68.900000000000006</c:v>
                </c:pt>
                <c:pt idx="327" formatCode="0">
                  <c:v>92.49</c:v>
                </c:pt>
                <c:pt idx="328" formatCode="0">
                  <c:v>68.260000000000005</c:v>
                </c:pt>
                <c:pt idx="329" formatCode="0">
                  <c:v>40.71</c:v>
                </c:pt>
                <c:pt idx="330" formatCode="0">
                  <c:v>36.58</c:v>
                </c:pt>
                <c:pt idx="331" formatCode="0">
                  <c:v>69.17</c:v>
                </c:pt>
                <c:pt idx="332" formatCode="0">
                  <c:v>90.81</c:v>
                </c:pt>
                <c:pt idx="333" formatCode="0">
                  <c:v>10.86</c:v>
                </c:pt>
                <c:pt idx="334" formatCode="0">
                  <c:v>5.97</c:v>
                </c:pt>
                <c:pt idx="335" formatCode="0">
                  <c:v>25.47</c:v>
                </c:pt>
                <c:pt idx="336" formatCode="0">
                  <c:v>15.78</c:v>
                </c:pt>
                <c:pt idx="337" formatCode="0">
                  <c:v>13.32</c:v>
                </c:pt>
                <c:pt idx="338" formatCode="0">
                  <c:v>14.23</c:v>
                </c:pt>
                <c:pt idx="339" formatCode="0">
                  <c:v>0.78</c:v>
                </c:pt>
                <c:pt idx="340" formatCode="0">
                  <c:v>0.82</c:v>
                </c:pt>
                <c:pt idx="341" formatCode="0">
                  <c:v>1.31</c:v>
                </c:pt>
                <c:pt idx="342" formatCode="0">
                  <c:v>0.21</c:v>
                </c:pt>
                <c:pt idx="343" formatCode="0">
                  <c:v>1.17</c:v>
                </c:pt>
                <c:pt idx="344" formatCode="0">
                  <c:v>0.57999999999999996</c:v>
                </c:pt>
                <c:pt idx="345" formatCode="0">
                  <c:v>0.18</c:v>
                </c:pt>
                <c:pt idx="346" formatCode="0">
                  <c:v>0.05</c:v>
                </c:pt>
                <c:pt idx="347" formatCode="0">
                  <c:v>0.03</c:v>
                </c:pt>
                <c:pt idx="348" formatCode="0">
                  <c:v>0.36</c:v>
                </c:pt>
                <c:pt idx="349" formatCode="0">
                  <c:v>0</c:v>
                </c:pt>
                <c:pt idx="350" formatCode="0">
                  <c:v>0</c:v>
                </c:pt>
                <c:pt idx="351" formatCode="0">
                  <c:v>0</c:v>
                </c:pt>
                <c:pt idx="352" formatCode="0">
                  <c:v>0.17</c:v>
                </c:pt>
                <c:pt idx="353" formatCode="0">
                  <c:v>0</c:v>
                </c:pt>
                <c:pt idx="354" formatCode="0">
                  <c:v>0</c:v>
                </c:pt>
                <c:pt idx="355" formatCode="0">
                  <c:v>773.1</c:v>
                </c:pt>
                <c:pt idx="356" formatCode="0">
                  <c:v>65.16</c:v>
                </c:pt>
                <c:pt idx="357" formatCode="0">
                  <c:v>33.51</c:v>
                </c:pt>
                <c:pt idx="358" formatCode="0">
                  <c:v>23.5</c:v>
                </c:pt>
                <c:pt idx="359" formatCode="0">
                  <c:v>1.26</c:v>
                </c:pt>
                <c:pt idx="360" formatCode="0">
                  <c:v>1.19</c:v>
                </c:pt>
                <c:pt idx="361" formatCode="0">
                  <c:v>0</c:v>
                </c:pt>
                <c:pt idx="362" formatCode="0">
                  <c:v>0</c:v>
                </c:pt>
                <c:pt idx="363" formatCode="0">
                  <c:v>1.88</c:v>
                </c:pt>
                <c:pt idx="364" formatCode="0">
                  <c:v>0.4</c:v>
                </c:pt>
                <c:pt idx="365" formatCode="0">
                  <c:v>0</c:v>
                </c:pt>
                <c:pt idx="366" formatCode="0">
                  <c:v>0</c:v>
                </c:pt>
                <c:pt idx="367" formatCode="0">
                  <c:v>0</c:v>
                </c:pt>
                <c:pt idx="368" formatCode="0">
                  <c:v>0</c:v>
                </c:pt>
                <c:pt idx="369" formatCode="0">
                  <c:v>0</c:v>
                </c:pt>
                <c:pt idx="370" formatCode="0">
                  <c:v>0</c:v>
                </c:pt>
                <c:pt idx="371" formatCode="0">
                  <c:v>0</c:v>
                </c:pt>
                <c:pt idx="372" formatCode="0">
                  <c:v>0</c:v>
                </c:pt>
                <c:pt idx="373" formatCode="0">
                  <c:v>0</c:v>
                </c:pt>
                <c:pt idx="374" formatCode="0">
                  <c:v>0</c:v>
                </c:pt>
                <c:pt idx="375" formatCode="0">
                  <c:v>0</c:v>
                </c:pt>
                <c:pt idx="376" formatCode="0">
                  <c:v>0</c:v>
                </c:pt>
                <c:pt idx="377" formatCode="0">
                  <c:v>0</c:v>
                </c:pt>
                <c:pt idx="378" formatCode="0">
                  <c:v>0</c:v>
                </c:pt>
                <c:pt idx="379" formatCode="0">
                  <c:v>0</c:v>
                </c:pt>
                <c:pt idx="380" formatCode="0">
                  <c:v>0</c:v>
                </c:pt>
                <c:pt idx="381" formatCode="0">
                  <c:v>0</c:v>
                </c:pt>
                <c:pt idx="382" formatCode="0">
                  <c:v>0</c:v>
                </c:pt>
                <c:pt idx="383" formatCode="0">
                  <c:v>0</c:v>
                </c:pt>
                <c:pt idx="384" formatCode="0">
                  <c:v>0</c:v>
                </c:pt>
                <c:pt idx="385" formatCode="0">
                  <c:v>0</c:v>
                </c:pt>
                <c:pt idx="386" formatCode="0">
                  <c:v>0</c:v>
                </c:pt>
                <c:pt idx="387" formatCode="0">
                  <c:v>0</c:v>
                </c:pt>
                <c:pt idx="388" formatCode="0">
                  <c:v>0</c:v>
                </c:pt>
                <c:pt idx="389" formatCode="0">
                  <c:v>0</c:v>
                </c:pt>
                <c:pt idx="390" formatCode="0">
                  <c:v>0</c:v>
                </c:pt>
                <c:pt idx="391" formatCode="0">
                  <c:v>0</c:v>
                </c:pt>
                <c:pt idx="392" formatCode="0">
                  <c:v>0</c:v>
                </c:pt>
                <c:pt idx="393" formatCode="0">
                  <c:v>0</c:v>
                </c:pt>
                <c:pt idx="394" formatCode="0">
                  <c:v>0</c:v>
                </c:pt>
                <c:pt idx="395" formatCode="0">
                  <c:v>0</c:v>
                </c:pt>
                <c:pt idx="396" formatCode="0">
                  <c:v>0</c:v>
                </c:pt>
                <c:pt idx="397" formatCode="0">
                  <c:v>0</c:v>
                </c:pt>
                <c:pt idx="398" formatCode="0">
                  <c:v>33.74</c:v>
                </c:pt>
                <c:pt idx="399" formatCode="0">
                  <c:v>26.49</c:v>
                </c:pt>
                <c:pt idx="400" formatCode="0">
                  <c:v>17.66</c:v>
                </c:pt>
                <c:pt idx="401" formatCode="0">
                  <c:v>10.18</c:v>
                </c:pt>
                <c:pt idx="402" formatCode="0">
                  <c:v>3.97</c:v>
                </c:pt>
                <c:pt idx="403" formatCode="0">
                  <c:v>11.18</c:v>
                </c:pt>
                <c:pt idx="404" formatCode="0">
                  <c:v>9.0399999999999991</c:v>
                </c:pt>
                <c:pt idx="405" formatCode="0">
                  <c:v>5.75</c:v>
                </c:pt>
                <c:pt idx="406" formatCode="0">
                  <c:v>1.37</c:v>
                </c:pt>
                <c:pt idx="407" formatCode="0">
                  <c:v>5.47</c:v>
                </c:pt>
                <c:pt idx="408" formatCode="0">
                  <c:v>5.29</c:v>
                </c:pt>
                <c:pt idx="409" formatCode="0">
                  <c:v>5.89</c:v>
                </c:pt>
                <c:pt idx="410" formatCode="0">
                  <c:v>7.37</c:v>
                </c:pt>
                <c:pt idx="411" formatCode="0">
                  <c:v>3.08</c:v>
                </c:pt>
                <c:pt idx="412" formatCode="0">
                  <c:v>4.58</c:v>
                </c:pt>
                <c:pt idx="413" formatCode="0">
                  <c:v>5.1100000000000003</c:v>
                </c:pt>
                <c:pt idx="414" formatCode="0">
                  <c:v>8.31</c:v>
                </c:pt>
                <c:pt idx="415" formatCode="0">
                  <c:v>8.8000000000000007</c:v>
                </c:pt>
                <c:pt idx="416" formatCode="0">
                  <c:v>6.62</c:v>
                </c:pt>
                <c:pt idx="417" formatCode="0">
                  <c:v>7.24</c:v>
                </c:pt>
                <c:pt idx="418" formatCode="0">
                  <c:v>10.64</c:v>
                </c:pt>
                <c:pt idx="419" formatCode="0">
                  <c:v>21.47</c:v>
                </c:pt>
                <c:pt idx="420" formatCode="0">
                  <c:v>18.84</c:v>
                </c:pt>
                <c:pt idx="421" formatCode="0">
                  <c:v>19.84</c:v>
                </c:pt>
                <c:pt idx="422" formatCode="0">
                  <c:v>9.6199999999999992</c:v>
                </c:pt>
                <c:pt idx="423" formatCode="0">
                  <c:v>14.28</c:v>
                </c:pt>
                <c:pt idx="424" formatCode="0">
                  <c:v>14.94</c:v>
                </c:pt>
                <c:pt idx="425" formatCode="0">
                  <c:v>20.74</c:v>
                </c:pt>
                <c:pt idx="426" formatCode="0">
                  <c:v>14.37</c:v>
                </c:pt>
                <c:pt idx="427" formatCode="0">
                  <c:v>30.12</c:v>
                </c:pt>
                <c:pt idx="428" formatCode="0">
                  <c:v>30.74</c:v>
                </c:pt>
                <c:pt idx="429" formatCode="0">
                  <c:v>19.53</c:v>
                </c:pt>
                <c:pt idx="430" formatCode="0">
                  <c:v>19.55</c:v>
                </c:pt>
                <c:pt idx="431" formatCode="0">
                  <c:v>25.56</c:v>
                </c:pt>
                <c:pt idx="432" formatCode="0">
                  <c:v>23.88</c:v>
                </c:pt>
                <c:pt idx="433" formatCode="0">
                  <c:v>34.14</c:v>
                </c:pt>
                <c:pt idx="434" formatCode="0">
                  <c:v>20.58</c:v>
                </c:pt>
                <c:pt idx="435" formatCode="0">
                  <c:v>22</c:v>
                </c:pt>
                <c:pt idx="436" formatCode="0">
                  <c:v>15.39</c:v>
                </c:pt>
                <c:pt idx="437" formatCode="0">
                  <c:v>14.89</c:v>
                </c:pt>
                <c:pt idx="438" formatCode="0">
                  <c:v>21.57</c:v>
                </c:pt>
                <c:pt idx="439" formatCode="0">
                  <c:v>28.27</c:v>
                </c:pt>
                <c:pt idx="440" formatCode="0">
                  <c:v>24.84</c:v>
                </c:pt>
                <c:pt idx="441" formatCode="0">
                  <c:v>30.08</c:v>
                </c:pt>
                <c:pt idx="442" formatCode="0">
                  <c:v>16.13</c:v>
                </c:pt>
                <c:pt idx="443" formatCode="0">
                  <c:v>11.28</c:v>
                </c:pt>
                <c:pt idx="444" formatCode="0">
                  <c:v>15.06</c:v>
                </c:pt>
                <c:pt idx="445" formatCode="0">
                  <c:v>13.51</c:v>
                </c:pt>
                <c:pt idx="446" formatCode="0">
                  <c:v>15.51</c:v>
                </c:pt>
                <c:pt idx="447" formatCode="0">
                  <c:v>5.76</c:v>
                </c:pt>
                <c:pt idx="448" formatCode="0">
                  <c:v>6.59</c:v>
                </c:pt>
                <c:pt idx="449" formatCode="0">
                  <c:v>11.6</c:v>
                </c:pt>
                <c:pt idx="450" formatCode="0">
                  <c:v>7.92</c:v>
                </c:pt>
                <c:pt idx="451" formatCode="0">
                  <c:v>10.37</c:v>
                </c:pt>
                <c:pt idx="452" formatCode="0">
                  <c:v>5.53</c:v>
                </c:pt>
                <c:pt idx="453" formatCode="0">
                  <c:v>5.67</c:v>
                </c:pt>
                <c:pt idx="454" formatCode="0">
                  <c:v>1.49</c:v>
                </c:pt>
                <c:pt idx="455" formatCode="0">
                  <c:v>4.9800000000000004</c:v>
                </c:pt>
                <c:pt idx="456" formatCode="0">
                  <c:v>2.9</c:v>
                </c:pt>
                <c:pt idx="457">
                  <c:v>0</c:v>
                </c:pt>
                <c:pt idx="458" formatCode="0">
                  <c:v>9.82</c:v>
                </c:pt>
                <c:pt idx="459" formatCode="0">
                  <c:v>14.67</c:v>
                </c:pt>
                <c:pt idx="460" formatCode="0">
                  <c:v>17.63</c:v>
                </c:pt>
                <c:pt idx="461" formatCode="0">
                  <c:v>4.8499999999999996</c:v>
                </c:pt>
                <c:pt idx="462" formatCode="0">
                  <c:v>4.62</c:v>
                </c:pt>
                <c:pt idx="463" formatCode="0">
                  <c:v>2.8</c:v>
                </c:pt>
                <c:pt idx="464" formatCode="0">
                  <c:v>1.53</c:v>
                </c:pt>
                <c:pt idx="465" formatCode="0">
                  <c:v>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2-4B7F-8E19-94A1BD912629}"/>
            </c:ext>
          </c:extLst>
        </c:ser>
        <c:ser>
          <c:idx val="7"/>
          <c:order val="7"/>
          <c:tx>
            <c:strRef>
              <c:f>NitratosDiario!$K$7</c:f>
              <c:strCache>
                <c:ptCount val="1"/>
                <c:pt idx="0">
                  <c:v>Lengua de Vaca</c:v>
                </c:pt>
              </c:strCache>
            </c:strRef>
          </c:tx>
          <c:cat>
            <c:strRef>
              <c:f>NitratosDiario!$B$9:$B$484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NitratosDiario!$K$9:$K$484</c:f>
              <c:numCache>
                <c:formatCode>General</c:formatCode>
                <c:ptCount val="472"/>
                <c:pt idx="149" formatCode="0">
                  <c:v>4.74</c:v>
                </c:pt>
                <c:pt idx="150" formatCode="0">
                  <c:v>2.35</c:v>
                </c:pt>
                <c:pt idx="151" formatCode="0">
                  <c:v>3.7</c:v>
                </c:pt>
                <c:pt idx="152" formatCode="0">
                  <c:v>5.48</c:v>
                </c:pt>
                <c:pt idx="153" formatCode="0">
                  <c:v>2.81</c:v>
                </c:pt>
                <c:pt idx="154" formatCode="0">
                  <c:v>3.12</c:v>
                </c:pt>
                <c:pt idx="155" formatCode="0">
                  <c:v>3.67</c:v>
                </c:pt>
                <c:pt idx="156" formatCode="0">
                  <c:v>2.59</c:v>
                </c:pt>
                <c:pt idx="157" formatCode="0">
                  <c:v>2.7</c:v>
                </c:pt>
                <c:pt idx="158" formatCode="0">
                  <c:v>0</c:v>
                </c:pt>
                <c:pt idx="159" formatCode="0">
                  <c:v>0</c:v>
                </c:pt>
                <c:pt idx="160" formatCode="0">
                  <c:v>0.69</c:v>
                </c:pt>
                <c:pt idx="161" formatCode="0">
                  <c:v>3.37</c:v>
                </c:pt>
                <c:pt idx="162" formatCode="0">
                  <c:v>0</c:v>
                </c:pt>
                <c:pt idx="163" formatCode="0">
                  <c:v>16.98</c:v>
                </c:pt>
                <c:pt idx="164" formatCode="0">
                  <c:v>5.81</c:v>
                </c:pt>
                <c:pt idx="165" formatCode="0">
                  <c:v>14.17</c:v>
                </c:pt>
                <c:pt idx="166" formatCode="0">
                  <c:v>4.72</c:v>
                </c:pt>
                <c:pt idx="167" formatCode="0">
                  <c:v>5.93</c:v>
                </c:pt>
                <c:pt idx="168" formatCode="0">
                  <c:v>4.51</c:v>
                </c:pt>
                <c:pt idx="169" formatCode="0">
                  <c:v>9.58</c:v>
                </c:pt>
                <c:pt idx="170" formatCode="0">
                  <c:v>2.1800000000000002</c:v>
                </c:pt>
                <c:pt idx="171" formatCode="0">
                  <c:v>15.73</c:v>
                </c:pt>
                <c:pt idx="172" formatCode="0">
                  <c:v>6.4</c:v>
                </c:pt>
                <c:pt idx="173" formatCode="0">
                  <c:v>4.3899999999999997</c:v>
                </c:pt>
                <c:pt idx="174" formatCode="0">
                  <c:v>3.96</c:v>
                </c:pt>
                <c:pt idx="175" formatCode="0">
                  <c:v>3.2</c:v>
                </c:pt>
                <c:pt idx="176" formatCode="0">
                  <c:v>1.58</c:v>
                </c:pt>
                <c:pt idx="177" formatCode="0">
                  <c:v>1.52</c:v>
                </c:pt>
                <c:pt idx="178" formatCode="0">
                  <c:v>3.16</c:v>
                </c:pt>
                <c:pt idx="179" formatCode="0">
                  <c:v>3.53</c:v>
                </c:pt>
                <c:pt idx="180" formatCode="0">
                  <c:v>3.56</c:v>
                </c:pt>
                <c:pt idx="181" formatCode="0">
                  <c:v>0.73</c:v>
                </c:pt>
                <c:pt idx="182" formatCode="0">
                  <c:v>0</c:v>
                </c:pt>
                <c:pt idx="183" formatCode="0">
                  <c:v>0</c:v>
                </c:pt>
                <c:pt idx="184" formatCode="0">
                  <c:v>0</c:v>
                </c:pt>
                <c:pt idx="185" formatCode="0">
                  <c:v>0</c:v>
                </c:pt>
                <c:pt idx="186" formatCode="0">
                  <c:v>0</c:v>
                </c:pt>
                <c:pt idx="187" formatCode="0">
                  <c:v>0</c:v>
                </c:pt>
                <c:pt idx="188" formatCode="0">
                  <c:v>0</c:v>
                </c:pt>
                <c:pt idx="189" formatCode="0">
                  <c:v>0</c:v>
                </c:pt>
                <c:pt idx="190" formatCode="0">
                  <c:v>0</c:v>
                </c:pt>
                <c:pt idx="191" formatCode="0">
                  <c:v>0</c:v>
                </c:pt>
                <c:pt idx="192" formatCode="0">
                  <c:v>0</c:v>
                </c:pt>
                <c:pt idx="193" formatCode="0">
                  <c:v>0</c:v>
                </c:pt>
                <c:pt idx="194" formatCode="0">
                  <c:v>0</c:v>
                </c:pt>
                <c:pt idx="195" formatCode="0">
                  <c:v>0</c:v>
                </c:pt>
                <c:pt idx="196" formatCode="0">
                  <c:v>0</c:v>
                </c:pt>
                <c:pt idx="197" formatCode="0">
                  <c:v>0</c:v>
                </c:pt>
                <c:pt idx="198" formatCode="0">
                  <c:v>0</c:v>
                </c:pt>
                <c:pt idx="199" formatCode="0">
                  <c:v>0</c:v>
                </c:pt>
                <c:pt idx="200" formatCode="0">
                  <c:v>0</c:v>
                </c:pt>
                <c:pt idx="201" formatCode="0">
                  <c:v>0</c:v>
                </c:pt>
                <c:pt idx="202" formatCode="0">
                  <c:v>5.13</c:v>
                </c:pt>
                <c:pt idx="203" formatCode="0">
                  <c:v>0</c:v>
                </c:pt>
                <c:pt idx="204" formatCode="0">
                  <c:v>0</c:v>
                </c:pt>
                <c:pt idx="205" formatCode="0">
                  <c:v>0</c:v>
                </c:pt>
                <c:pt idx="206" formatCode="0">
                  <c:v>0</c:v>
                </c:pt>
                <c:pt idx="207" formatCode="0">
                  <c:v>0</c:v>
                </c:pt>
                <c:pt idx="208" formatCode="0">
                  <c:v>0</c:v>
                </c:pt>
                <c:pt idx="209" formatCode="0">
                  <c:v>0</c:v>
                </c:pt>
                <c:pt idx="210" formatCode="0">
                  <c:v>0</c:v>
                </c:pt>
                <c:pt idx="211" formatCode="0">
                  <c:v>0</c:v>
                </c:pt>
                <c:pt idx="212" formatCode="0">
                  <c:v>0</c:v>
                </c:pt>
                <c:pt idx="213" formatCode="0">
                  <c:v>0</c:v>
                </c:pt>
                <c:pt idx="214" formatCode="0">
                  <c:v>0</c:v>
                </c:pt>
                <c:pt idx="215" formatCode="0">
                  <c:v>0</c:v>
                </c:pt>
                <c:pt idx="216" formatCode="0">
                  <c:v>0</c:v>
                </c:pt>
                <c:pt idx="217" formatCode="0">
                  <c:v>0</c:v>
                </c:pt>
                <c:pt idx="218" formatCode="0">
                  <c:v>0</c:v>
                </c:pt>
                <c:pt idx="219" formatCode="0">
                  <c:v>0</c:v>
                </c:pt>
                <c:pt idx="220" formatCode="0">
                  <c:v>0</c:v>
                </c:pt>
                <c:pt idx="221" formatCode="0">
                  <c:v>0</c:v>
                </c:pt>
                <c:pt idx="222" formatCode="0">
                  <c:v>0</c:v>
                </c:pt>
                <c:pt idx="223" formatCode="0">
                  <c:v>0</c:v>
                </c:pt>
                <c:pt idx="224" formatCode="0">
                  <c:v>0</c:v>
                </c:pt>
                <c:pt idx="225" formatCode="0">
                  <c:v>0</c:v>
                </c:pt>
                <c:pt idx="226" formatCode="0">
                  <c:v>0</c:v>
                </c:pt>
                <c:pt idx="227" formatCode="0">
                  <c:v>0</c:v>
                </c:pt>
                <c:pt idx="228" formatCode="0">
                  <c:v>0</c:v>
                </c:pt>
                <c:pt idx="229" formatCode="0">
                  <c:v>0</c:v>
                </c:pt>
                <c:pt idx="230" formatCode="0">
                  <c:v>0</c:v>
                </c:pt>
                <c:pt idx="231" formatCode="0">
                  <c:v>0</c:v>
                </c:pt>
                <c:pt idx="232" formatCode="0">
                  <c:v>0</c:v>
                </c:pt>
                <c:pt idx="233" formatCode="0">
                  <c:v>0</c:v>
                </c:pt>
                <c:pt idx="234" formatCode="0">
                  <c:v>0</c:v>
                </c:pt>
                <c:pt idx="235" formatCode="0">
                  <c:v>0</c:v>
                </c:pt>
                <c:pt idx="236" formatCode="0">
                  <c:v>0</c:v>
                </c:pt>
                <c:pt idx="237" formatCode="0">
                  <c:v>0</c:v>
                </c:pt>
                <c:pt idx="238" formatCode="0">
                  <c:v>0</c:v>
                </c:pt>
                <c:pt idx="239" formatCode="0">
                  <c:v>0</c:v>
                </c:pt>
                <c:pt idx="240" formatCode="0">
                  <c:v>0</c:v>
                </c:pt>
                <c:pt idx="241" formatCode="0">
                  <c:v>0</c:v>
                </c:pt>
                <c:pt idx="242" formatCode="0">
                  <c:v>0</c:v>
                </c:pt>
                <c:pt idx="243" formatCode="0">
                  <c:v>0</c:v>
                </c:pt>
                <c:pt idx="244" formatCode="0">
                  <c:v>0</c:v>
                </c:pt>
                <c:pt idx="245" formatCode="0">
                  <c:v>0</c:v>
                </c:pt>
                <c:pt idx="246" formatCode="0">
                  <c:v>0</c:v>
                </c:pt>
                <c:pt idx="247" formatCode="0">
                  <c:v>0</c:v>
                </c:pt>
                <c:pt idx="248" formatCode="0">
                  <c:v>0</c:v>
                </c:pt>
                <c:pt idx="249" formatCode="0">
                  <c:v>0</c:v>
                </c:pt>
                <c:pt idx="250" formatCode="0">
                  <c:v>0</c:v>
                </c:pt>
                <c:pt idx="251" formatCode="0">
                  <c:v>0</c:v>
                </c:pt>
                <c:pt idx="252" formatCode="0">
                  <c:v>0</c:v>
                </c:pt>
                <c:pt idx="253" formatCode="0">
                  <c:v>0</c:v>
                </c:pt>
                <c:pt idx="254" formatCode="0">
                  <c:v>0</c:v>
                </c:pt>
                <c:pt idx="255" formatCode="0">
                  <c:v>0</c:v>
                </c:pt>
                <c:pt idx="256" formatCode="0">
                  <c:v>0</c:v>
                </c:pt>
                <c:pt idx="257" formatCode="0">
                  <c:v>0</c:v>
                </c:pt>
                <c:pt idx="258" formatCode="0">
                  <c:v>0</c:v>
                </c:pt>
                <c:pt idx="259" formatCode="0">
                  <c:v>0</c:v>
                </c:pt>
                <c:pt idx="260" formatCode="0">
                  <c:v>0</c:v>
                </c:pt>
                <c:pt idx="261" formatCode="0">
                  <c:v>0</c:v>
                </c:pt>
                <c:pt idx="262" formatCode="0">
                  <c:v>0</c:v>
                </c:pt>
                <c:pt idx="263" formatCode="0">
                  <c:v>0</c:v>
                </c:pt>
                <c:pt idx="315" formatCode="0">
                  <c:v>0</c:v>
                </c:pt>
                <c:pt idx="316" formatCode="0">
                  <c:v>0</c:v>
                </c:pt>
                <c:pt idx="317" formatCode="0">
                  <c:v>0</c:v>
                </c:pt>
                <c:pt idx="318" formatCode="0">
                  <c:v>0</c:v>
                </c:pt>
                <c:pt idx="319" formatCode="0">
                  <c:v>0</c:v>
                </c:pt>
                <c:pt idx="320" formatCode="0">
                  <c:v>0</c:v>
                </c:pt>
                <c:pt idx="321" formatCode="0">
                  <c:v>0</c:v>
                </c:pt>
                <c:pt idx="322" formatCode="0">
                  <c:v>0</c:v>
                </c:pt>
                <c:pt idx="323" formatCode="0">
                  <c:v>0</c:v>
                </c:pt>
                <c:pt idx="324" formatCode="0">
                  <c:v>0</c:v>
                </c:pt>
                <c:pt idx="325" formatCode="0">
                  <c:v>0</c:v>
                </c:pt>
                <c:pt idx="326" formatCode="0">
                  <c:v>0</c:v>
                </c:pt>
                <c:pt idx="327" formatCode="0">
                  <c:v>0</c:v>
                </c:pt>
                <c:pt idx="328" formatCode="0">
                  <c:v>0</c:v>
                </c:pt>
                <c:pt idx="329" formatCode="0">
                  <c:v>0</c:v>
                </c:pt>
                <c:pt idx="330" formatCode="0">
                  <c:v>0</c:v>
                </c:pt>
                <c:pt idx="331" formatCode="0">
                  <c:v>0</c:v>
                </c:pt>
                <c:pt idx="332" formatCode="0">
                  <c:v>0</c:v>
                </c:pt>
                <c:pt idx="333" formatCode="0">
                  <c:v>0</c:v>
                </c:pt>
                <c:pt idx="334" formatCode="0">
                  <c:v>0</c:v>
                </c:pt>
                <c:pt idx="335" formatCode="0">
                  <c:v>1.41</c:v>
                </c:pt>
                <c:pt idx="336" formatCode="0">
                  <c:v>3.45</c:v>
                </c:pt>
                <c:pt idx="337" formatCode="0">
                  <c:v>0.82</c:v>
                </c:pt>
                <c:pt idx="338" formatCode="0">
                  <c:v>2.2400000000000002</c:v>
                </c:pt>
                <c:pt idx="339" formatCode="0">
                  <c:v>1.24</c:v>
                </c:pt>
                <c:pt idx="340" formatCode="0">
                  <c:v>0</c:v>
                </c:pt>
                <c:pt idx="341" formatCode="0">
                  <c:v>0</c:v>
                </c:pt>
                <c:pt idx="342" formatCode="0">
                  <c:v>0</c:v>
                </c:pt>
                <c:pt idx="343" formatCode="0">
                  <c:v>0</c:v>
                </c:pt>
                <c:pt idx="344" formatCode="0">
                  <c:v>0</c:v>
                </c:pt>
                <c:pt idx="345" formatCode="0">
                  <c:v>0</c:v>
                </c:pt>
                <c:pt idx="346" formatCode="0">
                  <c:v>0</c:v>
                </c:pt>
                <c:pt idx="347" formatCode="0">
                  <c:v>0</c:v>
                </c:pt>
                <c:pt idx="348" formatCode="0">
                  <c:v>0</c:v>
                </c:pt>
                <c:pt idx="349" formatCode="0">
                  <c:v>0</c:v>
                </c:pt>
                <c:pt idx="350" formatCode="0">
                  <c:v>0</c:v>
                </c:pt>
                <c:pt idx="351" formatCode="0">
                  <c:v>0</c:v>
                </c:pt>
                <c:pt idx="352" formatCode="0">
                  <c:v>0</c:v>
                </c:pt>
                <c:pt idx="353" formatCode="0">
                  <c:v>0</c:v>
                </c:pt>
                <c:pt idx="354" formatCode="0">
                  <c:v>0</c:v>
                </c:pt>
                <c:pt idx="355" formatCode="0">
                  <c:v>0</c:v>
                </c:pt>
                <c:pt idx="356" formatCode="0">
                  <c:v>0</c:v>
                </c:pt>
                <c:pt idx="357" formatCode="0">
                  <c:v>0</c:v>
                </c:pt>
                <c:pt idx="358" formatCode="0">
                  <c:v>0</c:v>
                </c:pt>
                <c:pt idx="359" formatCode="0">
                  <c:v>0</c:v>
                </c:pt>
                <c:pt idx="360" formatCode="0">
                  <c:v>0</c:v>
                </c:pt>
                <c:pt idx="361" formatCode="0">
                  <c:v>0</c:v>
                </c:pt>
                <c:pt idx="362" formatCode="0">
                  <c:v>0</c:v>
                </c:pt>
                <c:pt idx="363" formatCode="0">
                  <c:v>0</c:v>
                </c:pt>
                <c:pt idx="364" formatCode="0">
                  <c:v>0</c:v>
                </c:pt>
                <c:pt idx="365" formatCode="0">
                  <c:v>0</c:v>
                </c:pt>
                <c:pt idx="366" formatCode="0">
                  <c:v>0</c:v>
                </c:pt>
                <c:pt idx="367" formatCode="0">
                  <c:v>0</c:v>
                </c:pt>
                <c:pt idx="368" formatCode="0">
                  <c:v>0</c:v>
                </c:pt>
                <c:pt idx="369" formatCode="0">
                  <c:v>0</c:v>
                </c:pt>
                <c:pt idx="370" formatCode="0">
                  <c:v>0</c:v>
                </c:pt>
                <c:pt idx="371" formatCode="0">
                  <c:v>0</c:v>
                </c:pt>
                <c:pt idx="372" formatCode="0">
                  <c:v>0</c:v>
                </c:pt>
                <c:pt idx="373" formatCode="0">
                  <c:v>0</c:v>
                </c:pt>
                <c:pt idx="374" formatCode="0">
                  <c:v>0</c:v>
                </c:pt>
                <c:pt idx="375" formatCode="0">
                  <c:v>0</c:v>
                </c:pt>
                <c:pt idx="376" formatCode="0">
                  <c:v>0</c:v>
                </c:pt>
                <c:pt idx="377" formatCode="0">
                  <c:v>0</c:v>
                </c:pt>
                <c:pt idx="378" formatCode="0">
                  <c:v>0</c:v>
                </c:pt>
                <c:pt idx="379" formatCode="0">
                  <c:v>0</c:v>
                </c:pt>
                <c:pt idx="380" formatCode="0">
                  <c:v>0</c:v>
                </c:pt>
                <c:pt idx="381" formatCode="0">
                  <c:v>0</c:v>
                </c:pt>
                <c:pt idx="382" formatCode="0">
                  <c:v>0</c:v>
                </c:pt>
                <c:pt idx="383" formatCode="0">
                  <c:v>0</c:v>
                </c:pt>
                <c:pt idx="384" formatCode="0">
                  <c:v>0</c:v>
                </c:pt>
                <c:pt idx="385" formatCode="0">
                  <c:v>0</c:v>
                </c:pt>
                <c:pt idx="386" formatCode="0">
                  <c:v>0</c:v>
                </c:pt>
                <c:pt idx="387" formatCode="0">
                  <c:v>0</c:v>
                </c:pt>
                <c:pt idx="388" formatCode="0">
                  <c:v>0</c:v>
                </c:pt>
                <c:pt idx="389" formatCode="0">
                  <c:v>0</c:v>
                </c:pt>
                <c:pt idx="390" formatCode="0">
                  <c:v>0</c:v>
                </c:pt>
                <c:pt idx="391" formatCode="0">
                  <c:v>0</c:v>
                </c:pt>
                <c:pt idx="392" formatCode="0">
                  <c:v>0</c:v>
                </c:pt>
                <c:pt idx="393" formatCode="0">
                  <c:v>0</c:v>
                </c:pt>
                <c:pt idx="394" formatCode="0">
                  <c:v>0</c:v>
                </c:pt>
                <c:pt idx="395" formatCode="0">
                  <c:v>0</c:v>
                </c:pt>
                <c:pt idx="396" formatCode="0">
                  <c:v>0</c:v>
                </c:pt>
                <c:pt idx="397" formatCode="0">
                  <c:v>0</c:v>
                </c:pt>
                <c:pt idx="398" formatCode="0">
                  <c:v>0</c:v>
                </c:pt>
                <c:pt idx="399" formatCode="0">
                  <c:v>0</c:v>
                </c:pt>
                <c:pt idx="400" formatCode="0">
                  <c:v>0</c:v>
                </c:pt>
                <c:pt idx="401" formatCode="0">
                  <c:v>0</c:v>
                </c:pt>
                <c:pt idx="402" formatCode="0">
                  <c:v>0</c:v>
                </c:pt>
                <c:pt idx="403" formatCode="0">
                  <c:v>0</c:v>
                </c:pt>
                <c:pt idx="404" formatCode="0">
                  <c:v>0</c:v>
                </c:pt>
                <c:pt idx="405" formatCode="0">
                  <c:v>0</c:v>
                </c:pt>
                <c:pt idx="406" formatCode="0">
                  <c:v>0</c:v>
                </c:pt>
                <c:pt idx="407" formatCode="0">
                  <c:v>0</c:v>
                </c:pt>
                <c:pt idx="408" formatCode="0">
                  <c:v>0</c:v>
                </c:pt>
                <c:pt idx="409" formatCode="0">
                  <c:v>0</c:v>
                </c:pt>
                <c:pt idx="410" formatCode="0">
                  <c:v>0</c:v>
                </c:pt>
                <c:pt idx="411" formatCode="0">
                  <c:v>0</c:v>
                </c:pt>
                <c:pt idx="412" formatCode="0">
                  <c:v>0</c:v>
                </c:pt>
                <c:pt idx="413" formatCode="0">
                  <c:v>0</c:v>
                </c:pt>
                <c:pt idx="414" formatCode="0">
                  <c:v>0</c:v>
                </c:pt>
                <c:pt idx="415" formatCode="0">
                  <c:v>0</c:v>
                </c:pt>
                <c:pt idx="416" formatCode="0">
                  <c:v>0</c:v>
                </c:pt>
                <c:pt idx="417" formatCode="0">
                  <c:v>0</c:v>
                </c:pt>
                <c:pt idx="418" formatCode="0">
                  <c:v>0</c:v>
                </c:pt>
                <c:pt idx="419" formatCode="0">
                  <c:v>0</c:v>
                </c:pt>
                <c:pt idx="420" formatCode="0">
                  <c:v>0</c:v>
                </c:pt>
                <c:pt idx="421" formatCode="0">
                  <c:v>0</c:v>
                </c:pt>
                <c:pt idx="422" formatCode="0">
                  <c:v>0</c:v>
                </c:pt>
                <c:pt idx="423" formatCode="0">
                  <c:v>0</c:v>
                </c:pt>
                <c:pt idx="424" formatCode="0">
                  <c:v>0</c:v>
                </c:pt>
                <c:pt idx="425" formatCode="0">
                  <c:v>0</c:v>
                </c:pt>
                <c:pt idx="426" formatCode="0">
                  <c:v>0</c:v>
                </c:pt>
                <c:pt idx="427" formatCode="0">
                  <c:v>0</c:v>
                </c:pt>
                <c:pt idx="428" formatCode="0">
                  <c:v>0</c:v>
                </c:pt>
                <c:pt idx="429" formatCode="0">
                  <c:v>0</c:v>
                </c:pt>
                <c:pt idx="430" formatCode="0">
                  <c:v>0</c:v>
                </c:pt>
                <c:pt idx="431" formatCode="0">
                  <c:v>0</c:v>
                </c:pt>
                <c:pt idx="432" formatCode="0">
                  <c:v>0</c:v>
                </c:pt>
                <c:pt idx="433" formatCode="0">
                  <c:v>0</c:v>
                </c:pt>
                <c:pt idx="434" formatCode="0">
                  <c:v>0</c:v>
                </c:pt>
                <c:pt idx="435" formatCode="0">
                  <c:v>0</c:v>
                </c:pt>
                <c:pt idx="436" formatCode="0">
                  <c:v>0</c:v>
                </c:pt>
                <c:pt idx="437" formatCode="0">
                  <c:v>0</c:v>
                </c:pt>
                <c:pt idx="438" formatCode="0">
                  <c:v>0</c:v>
                </c:pt>
                <c:pt idx="439" formatCode="0">
                  <c:v>0</c:v>
                </c:pt>
                <c:pt idx="440" formatCode="0">
                  <c:v>0</c:v>
                </c:pt>
                <c:pt idx="441" formatCode="0">
                  <c:v>0</c:v>
                </c:pt>
                <c:pt idx="442" formatCode="0">
                  <c:v>0</c:v>
                </c:pt>
                <c:pt idx="443" formatCode="0">
                  <c:v>0</c:v>
                </c:pt>
                <c:pt idx="444" formatCode="0">
                  <c:v>0</c:v>
                </c:pt>
                <c:pt idx="445" formatCode="0">
                  <c:v>0</c:v>
                </c:pt>
                <c:pt idx="446" formatCode="0">
                  <c:v>0</c:v>
                </c:pt>
                <c:pt idx="447" formatCode="0">
                  <c:v>0</c:v>
                </c:pt>
                <c:pt idx="448" formatCode="0">
                  <c:v>0</c:v>
                </c:pt>
                <c:pt idx="449" formatCode="0">
                  <c:v>0</c:v>
                </c:pt>
                <c:pt idx="450" formatCode="0">
                  <c:v>0</c:v>
                </c:pt>
                <c:pt idx="451" formatCode="0">
                  <c:v>0</c:v>
                </c:pt>
                <c:pt idx="452" formatCode="0">
                  <c:v>0</c:v>
                </c:pt>
                <c:pt idx="453" formatCode="0">
                  <c:v>0</c:v>
                </c:pt>
                <c:pt idx="454" formatCode="0">
                  <c:v>0</c:v>
                </c:pt>
                <c:pt idx="455" formatCode="0">
                  <c:v>0</c:v>
                </c:pt>
                <c:pt idx="456" formatCode="0">
                  <c:v>0</c:v>
                </c:pt>
                <c:pt idx="457" formatCode="0">
                  <c:v>0</c:v>
                </c:pt>
                <c:pt idx="458" formatCode="0">
                  <c:v>0</c:v>
                </c:pt>
                <c:pt idx="459" formatCode="0">
                  <c:v>0</c:v>
                </c:pt>
                <c:pt idx="460" formatCode="0">
                  <c:v>0</c:v>
                </c:pt>
                <c:pt idx="461" formatCode="0">
                  <c:v>0</c:v>
                </c:pt>
                <c:pt idx="462" formatCode="0">
                  <c:v>0</c:v>
                </c:pt>
                <c:pt idx="463" formatCode="0">
                  <c:v>0</c:v>
                </c:pt>
                <c:pt idx="464" formatCode="0">
                  <c:v>0</c:v>
                </c:pt>
                <c:pt idx="465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02-4B7F-8E19-94A1BD912629}"/>
            </c:ext>
          </c:extLst>
        </c:ser>
        <c:ser>
          <c:idx val="8"/>
          <c:order val="8"/>
          <c:tx>
            <c:strRef>
              <c:f>NitratosDiario!$M$7</c:f>
              <c:strCache>
                <c:ptCount val="1"/>
                <c:pt idx="0">
                  <c:v>Freático Los Alcázares</c:v>
                </c:pt>
              </c:strCache>
            </c:strRef>
          </c:tx>
          <c:cat>
            <c:strRef>
              <c:f>NitratosDiario!$B$9:$B$484</c:f>
              <c:strCache>
                <c:ptCount val="467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31/10/2019</c:v>
                </c:pt>
                <c:pt idx="10">
                  <c:v>06/11/2019</c:v>
                </c:pt>
                <c:pt idx="11">
                  <c:v>11/11/2019</c:v>
                </c:pt>
                <c:pt idx="12">
                  <c:v>19/11/2019</c:v>
                </c:pt>
                <c:pt idx="13">
                  <c:v>26/11/2019</c:v>
                </c:pt>
                <c:pt idx="14">
                  <c:v>05/12/2019</c:v>
                </c:pt>
                <c:pt idx="15">
                  <c:v>10/12/2019</c:v>
                </c:pt>
                <c:pt idx="16">
                  <c:v>17/12/2019</c:v>
                </c:pt>
                <c:pt idx="17">
                  <c:v>23/12/2019</c:v>
                </c:pt>
                <c:pt idx="18">
                  <c:v>30/12/2019</c:v>
                </c:pt>
                <c:pt idx="19">
                  <c:v>07/01/2020</c:v>
                </c:pt>
                <c:pt idx="20">
                  <c:v>14/01/2020</c:v>
                </c:pt>
                <c:pt idx="21">
                  <c:v>22/01/2020</c:v>
                </c:pt>
                <c:pt idx="22">
                  <c:v>28/01/2020</c:v>
                </c:pt>
                <c:pt idx="23">
                  <c:v>04/02/2020</c:v>
                </c:pt>
                <c:pt idx="24">
                  <c:v>11/02/2020</c:v>
                </c:pt>
                <c:pt idx="25">
                  <c:v>18/02/2020</c:v>
                </c:pt>
                <c:pt idx="26">
                  <c:v>25/02/2020</c:v>
                </c:pt>
                <c:pt idx="27">
                  <c:v>03/03/2020</c:v>
                </c:pt>
                <c:pt idx="28">
                  <c:v>10/03/2020</c:v>
                </c:pt>
                <c:pt idx="29">
                  <c:v>17/03/2020</c:v>
                </c:pt>
                <c:pt idx="30">
                  <c:v>26/03/2020</c:v>
                </c:pt>
                <c:pt idx="31">
                  <c:v>31/03/2020</c:v>
                </c:pt>
                <c:pt idx="32">
                  <c:v>07/04/2020</c:v>
                </c:pt>
                <c:pt idx="33">
                  <c:v>14/04/2020</c:v>
                </c:pt>
                <c:pt idx="34">
                  <c:v>21/04/2020</c:v>
                </c:pt>
                <c:pt idx="35">
                  <c:v>28/04/2020</c:v>
                </c:pt>
                <c:pt idx="36">
                  <c:v>05/05/2020</c:v>
                </c:pt>
                <c:pt idx="37">
                  <c:v>12/05/2020</c:v>
                </c:pt>
                <c:pt idx="38">
                  <c:v>19/05/2020</c:v>
                </c:pt>
                <c:pt idx="39">
                  <c:v>26/05/2020</c:v>
                </c:pt>
                <c:pt idx="40">
                  <c:v>01/06/2020</c:v>
                </c:pt>
                <c:pt idx="41">
                  <c:v>09/06/2020</c:v>
                </c:pt>
                <c:pt idx="42">
                  <c:v>16/06/2020</c:v>
                </c:pt>
                <c:pt idx="43">
                  <c:v>22/06/2020</c:v>
                </c:pt>
                <c:pt idx="44">
                  <c:v>30/06/2020</c:v>
                </c:pt>
                <c:pt idx="45">
                  <c:v>07/07/2020</c:v>
                </c:pt>
                <c:pt idx="46">
                  <c:v>14/07/2020</c:v>
                </c:pt>
                <c:pt idx="47">
                  <c:v>21/07/2020</c:v>
                </c:pt>
                <c:pt idx="48">
                  <c:v>28/07/2020</c:v>
                </c:pt>
                <c:pt idx="49">
                  <c:v>04/08/2020</c:v>
                </c:pt>
                <c:pt idx="50">
                  <c:v>11/08/2020</c:v>
                </c:pt>
                <c:pt idx="51">
                  <c:v>18/08/2020</c:v>
                </c:pt>
                <c:pt idx="52">
                  <c:v>25/08/2020</c:v>
                </c:pt>
                <c:pt idx="53">
                  <c:v>01/09/2020</c:v>
                </c:pt>
                <c:pt idx="54">
                  <c:v>08/09/2020</c:v>
                </c:pt>
                <c:pt idx="55">
                  <c:v>15/09/2020</c:v>
                </c:pt>
                <c:pt idx="56">
                  <c:v>22/09/2020</c:v>
                </c:pt>
                <c:pt idx="57">
                  <c:v>29/09/2020</c:v>
                </c:pt>
                <c:pt idx="58">
                  <c:v>06/10/2020</c:v>
                </c:pt>
                <c:pt idx="59">
                  <c:v>13/10/2020</c:v>
                </c:pt>
                <c:pt idx="60">
                  <c:v>20/10/2020</c:v>
                </c:pt>
                <c:pt idx="61">
                  <c:v>27/10/2020</c:v>
                </c:pt>
                <c:pt idx="62">
                  <c:v>03/11/2020</c:v>
                </c:pt>
                <c:pt idx="63">
                  <c:v>10/11/2020</c:v>
                </c:pt>
                <c:pt idx="64">
                  <c:v>17/11/2020</c:v>
                </c:pt>
                <c:pt idx="65">
                  <c:v>24/11/2020</c:v>
                </c:pt>
                <c:pt idx="66">
                  <c:v>01/12/2020</c:v>
                </c:pt>
                <c:pt idx="67">
                  <c:v>08/12/2020</c:v>
                </c:pt>
                <c:pt idx="68">
                  <c:v>15/12/2020</c:v>
                </c:pt>
                <c:pt idx="69">
                  <c:v>22/12/2020</c:v>
                </c:pt>
                <c:pt idx="70">
                  <c:v>29/12/2020</c:v>
                </c:pt>
                <c:pt idx="71">
                  <c:v>05/01/2021</c:v>
                </c:pt>
                <c:pt idx="72">
                  <c:v>12/01/2021</c:v>
                </c:pt>
                <c:pt idx="73">
                  <c:v>19/01/2021</c:v>
                </c:pt>
                <c:pt idx="74">
                  <c:v>26/01/2021</c:v>
                </c:pt>
                <c:pt idx="75">
                  <c:v>02/02/2021</c:v>
                </c:pt>
                <c:pt idx="76">
                  <c:v>09/02/2021</c:v>
                </c:pt>
                <c:pt idx="77">
                  <c:v>16/02/2021</c:v>
                </c:pt>
                <c:pt idx="78">
                  <c:v>23/02/2021</c:v>
                </c:pt>
                <c:pt idx="79">
                  <c:v>02/03/2021</c:v>
                </c:pt>
                <c:pt idx="80">
                  <c:v>09/03/2021</c:v>
                </c:pt>
                <c:pt idx="81">
                  <c:v>16/03/2021</c:v>
                </c:pt>
                <c:pt idx="82">
                  <c:v>23/03/2021</c:v>
                </c:pt>
                <c:pt idx="83">
                  <c:v>30/03/2021</c:v>
                </c:pt>
                <c:pt idx="84">
                  <c:v>07/04/2021</c:v>
                </c:pt>
                <c:pt idx="85">
                  <c:v>13/04/2021</c:v>
                </c:pt>
                <c:pt idx="86">
                  <c:v>20/04/2021</c:v>
                </c:pt>
                <c:pt idx="87">
                  <c:v>27/04/2021</c:v>
                </c:pt>
                <c:pt idx="88">
                  <c:v>04/05/2021</c:v>
                </c:pt>
                <c:pt idx="89">
                  <c:v>11/05/2021</c:v>
                </c:pt>
                <c:pt idx="90">
                  <c:v>18/05/2021</c:v>
                </c:pt>
                <c:pt idx="91">
                  <c:v>25/05/2021</c:v>
                </c:pt>
                <c:pt idx="92">
                  <c:v>01/06/2021</c:v>
                </c:pt>
                <c:pt idx="93">
                  <c:v>07/06/2021</c:v>
                </c:pt>
                <c:pt idx="94">
                  <c:v>14/06/2021</c:v>
                </c:pt>
                <c:pt idx="95">
                  <c:v>21/06/2021</c:v>
                </c:pt>
                <c:pt idx="96">
                  <c:v>28/06/2021</c:v>
                </c:pt>
                <c:pt idx="97">
                  <c:v>05/07/2021</c:v>
                </c:pt>
                <c:pt idx="98">
                  <c:v>12/07/2021</c:v>
                </c:pt>
                <c:pt idx="99">
                  <c:v>19/07/2021</c:v>
                </c:pt>
                <c:pt idx="100">
                  <c:v>26/07/2021</c:v>
                </c:pt>
                <c:pt idx="101">
                  <c:v>02/08/2021</c:v>
                </c:pt>
                <c:pt idx="102">
                  <c:v>09/08/2021</c:v>
                </c:pt>
                <c:pt idx="103">
                  <c:v>16/08/2021</c:v>
                </c:pt>
                <c:pt idx="104">
                  <c:v>23/08/2021</c:v>
                </c:pt>
                <c:pt idx="105">
                  <c:v>24/08/2021</c:v>
                </c:pt>
                <c:pt idx="106">
                  <c:v>25/08/2021</c:v>
                </c:pt>
                <c:pt idx="107">
                  <c:v>26/08/2021</c:v>
                </c:pt>
                <c:pt idx="108">
                  <c:v>27/08/2021</c:v>
                </c:pt>
                <c:pt idx="109">
                  <c:v>28/08/2021</c:v>
                </c:pt>
                <c:pt idx="110">
                  <c:v>29/08/2021</c:v>
                </c:pt>
                <c:pt idx="111">
                  <c:v>30/08/2021</c:v>
                </c:pt>
                <c:pt idx="112">
                  <c:v>31/08/2021</c:v>
                </c:pt>
                <c:pt idx="113">
                  <c:v>01/09/2021</c:v>
                </c:pt>
                <c:pt idx="114">
                  <c:v>02/09/2021</c:v>
                </c:pt>
                <c:pt idx="115">
                  <c:v>03/09/2021</c:v>
                </c:pt>
                <c:pt idx="116">
                  <c:v>04/09/2021</c:v>
                </c:pt>
                <c:pt idx="117">
                  <c:v>05/09/2021</c:v>
                </c:pt>
                <c:pt idx="118">
                  <c:v>06/09/2021</c:v>
                </c:pt>
                <c:pt idx="119">
                  <c:v>07/09/2021</c:v>
                </c:pt>
                <c:pt idx="120">
                  <c:v>08/09/2021</c:v>
                </c:pt>
                <c:pt idx="121">
                  <c:v>09/09/2021</c:v>
                </c:pt>
                <c:pt idx="122">
                  <c:v>10/09/2021</c:v>
                </c:pt>
                <c:pt idx="123">
                  <c:v>11/09/2021</c:v>
                </c:pt>
                <c:pt idx="124">
                  <c:v>12/09/2021</c:v>
                </c:pt>
                <c:pt idx="125">
                  <c:v>13/09/2021</c:v>
                </c:pt>
                <c:pt idx="126">
                  <c:v>14/09/2021</c:v>
                </c:pt>
                <c:pt idx="127">
                  <c:v>15/09/2021</c:v>
                </c:pt>
                <c:pt idx="128">
                  <c:v>16/09/2021</c:v>
                </c:pt>
                <c:pt idx="129">
                  <c:v>17/09/2021</c:v>
                </c:pt>
                <c:pt idx="130">
                  <c:v>18/09/2021</c:v>
                </c:pt>
                <c:pt idx="131">
                  <c:v>19/09/2021</c:v>
                </c:pt>
                <c:pt idx="132">
                  <c:v>20/09/2021</c:v>
                </c:pt>
                <c:pt idx="133">
                  <c:v>23/09/2021</c:v>
                </c:pt>
                <c:pt idx="134">
                  <c:v>29-30/09/2021</c:v>
                </c:pt>
                <c:pt idx="135">
                  <c:v>07-08/10/2021</c:v>
                </c:pt>
                <c:pt idx="136">
                  <c:v>13-15/10/2021</c:v>
                </c:pt>
                <c:pt idx="137">
                  <c:v>20-22/10/2021</c:v>
                </c:pt>
                <c:pt idx="138">
                  <c:v>27-28/10/2021</c:v>
                </c:pt>
                <c:pt idx="139">
                  <c:v>04-05/11/2021</c:v>
                </c:pt>
                <c:pt idx="140">
                  <c:v>10-11/11/2021</c:v>
                </c:pt>
                <c:pt idx="141">
                  <c:v>17-18/11/2021</c:v>
                </c:pt>
                <c:pt idx="142">
                  <c:v>24-25/11/2021</c:v>
                </c:pt>
                <c:pt idx="143">
                  <c:v>01-02/12/2021</c:v>
                </c:pt>
                <c:pt idx="144">
                  <c:v>09-10/12/2021</c:v>
                </c:pt>
                <c:pt idx="145">
                  <c:v>15-17/12/2021</c:v>
                </c:pt>
                <c:pt idx="146">
                  <c:v>22-23/12/2021</c:v>
                </c:pt>
                <c:pt idx="147">
                  <c:v>29-30/12/2021</c:v>
                </c:pt>
                <c:pt idx="148">
                  <c:v>03-04/01/2022</c:v>
                </c:pt>
                <c:pt idx="149">
                  <c:v>12-13/01/2022</c:v>
                </c:pt>
                <c:pt idx="150">
                  <c:v>19-20/01/2022</c:v>
                </c:pt>
                <c:pt idx="151">
                  <c:v>24-25/01/2022</c:v>
                </c:pt>
                <c:pt idx="152">
                  <c:v>01-02/02/2022</c:v>
                </c:pt>
                <c:pt idx="153">
                  <c:v>09-10/02/2022</c:v>
                </c:pt>
                <c:pt idx="154">
                  <c:v>15-16/02/2022</c:v>
                </c:pt>
                <c:pt idx="155">
                  <c:v>23-24/02/2022</c:v>
                </c:pt>
                <c:pt idx="156">
                  <c:v>01-02/03/2022</c:v>
                </c:pt>
                <c:pt idx="157">
                  <c:v>09-10/03/2022</c:v>
                </c:pt>
                <c:pt idx="158">
                  <c:v>14-15/03/2022</c:v>
                </c:pt>
                <c:pt idx="159">
                  <c:v>22-24/03/2022</c:v>
                </c:pt>
                <c:pt idx="160">
                  <c:v>30-31/03/2022</c:v>
                </c:pt>
                <c:pt idx="161">
                  <c:v>04-06/04/2022</c:v>
                </c:pt>
                <c:pt idx="162">
                  <c:v>11/04/2022</c:v>
                </c:pt>
                <c:pt idx="163">
                  <c:v>21/04/2022</c:v>
                </c:pt>
                <c:pt idx="164">
                  <c:v>26-27/04/2022</c:v>
                </c:pt>
                <c:pt idx="165">
                  <c:v>05/05/2022</c:v>
                </c:pt>
                <c:pt idx="166">
                  <c:v>11-12/05/2022</c:v>
                </c:pt>
                <c:pt idx="167">
                  <c:v>18-19/05/2022</c:v>
                </c:pt>
                <c:pt idx="168">
                  <c:v>25-26/05/2022</c:v>
                </c:pt>
                <c:pt idx="169">
                  <c:v>02/06/2022</c:v>
                </c:pt>
                <c:pt idx="170">
                  <c:v>03/06/2022</c:v>
                </c:pt>
                <c:pt idx="171">
                  <c:v>04/06/2022</c:v>
                </c:pt>
                <c:pt idx="172">
                  <c:v>05/06/2022</c:v>
                </c:pt>
                <c:pt idx="173">
                  <c:v>06/06/2022</c:v>
                </c:pt>
                <c:pt idx="174">
                  <c:v>07/06/2022</c:v>
                </c:pt>
                <c:pt idx="175">
                  <c:v>08/06/2022</c:v>
                </c:pt>
                <c:pt idx="176">
                  <c:v>09/06/2022</c:v>
                </c:pt>
                <c:pt idx="177">
                  <c:v>10/06/2022</c:v>
                </c:pt>
                <c:pt idx="178">
                  <c:v>11/06/2022</c:v>
                </c:pt>
                <c:pt idx="179">
                  <c:v>12/06/2022</c:v>
                </c:pt>
                <c:pt idx="180">
                  <c:v>13/06/2022</c:v>
                </c:pt>
                <c:pt idx="181">
                  <c:v>14/06/2022</c:v>
                </c:pt>
                <c:pt idx="182">
                  <c:v>15/06/2022</c:v>
                </c:pt>
                <c:pt idx="183">
                  <c:v>16/06/2022</c:v>
                </c:pt>
                <c:pt idx="184">
                  <c:v>17/06/2022</c:v>
                </c:pt>
                <c:pt idx="185">
                  <c:v>18/06/2022</c:v>
                </c:pt>
                <c:pt idx="186">
                  <c:v>19/06/2022</c:v>
                </c:pt>
                <c:pt idx="187">
                  <c:v>20/06/2022</c:v>
                </c:pt>
                <c:pt idx="188">
                  <c:v>21/06/2022</c:v>
                </c:pt>
                <c:pt idx="189">
                  <c:v>22/06/2022</c:v>
                </c:pt>
                <c:pt idx="190">
                  <c:v>23/06/2022</c:v>
                </c:pt>
                <c:pt idx="191">
                  <c:v>24/06/2022</c:v>
                </c:pt>
                <c:pt idx="192">
                  <c:v>25/06/2022</c:v>
                </c:pt>
                <c:pt idx="193">
                  <c:v>26/06/2022</c:v>
                </c:pt>
                <c:pt idx="194">
                  <c:v>27/06/2022</c:v>
                </c:pt>
                <c:pt idx="195">
                  <c:v>28/06/2022</c:v>
                </c:pt>
                <c:pt idx="196">
                  <c:v>29/06/2022</c:v>
                </c:pt>
                <c:pt idx="197">
                  <c:v>30/06/2022</c:v>
                </c:pt>
                <c:pt idx="198">
                  <c:v>01/07/2022</c:v>
                </c:pt>
                <c:pt idx="199">
                  <c:v>02/07/2022</c:v>
                </c:pt>
                <c:pt idx="200">
                  <c:v>03/07/2022</c:v>
                </c:pt>
                <c:pt idx="201">
                  <c:v>04/07/2022</c:v>
                </c:pt>
                <c:pt idx="202">
                  <c:v>05/07/2022</c:v>
                </c:pt>
                <c:pt idx="203">
                  <c:v>06/07/2022</c:v>
                </c:pt>
                <c:pt idx="204">
                  <c:v>07/07/2022</c:v>
                </c:pt>
                <c:pt idx="205">
                  <c:v>08/07/2022</c:v>
                </c:pt>
                <c:pt idx="206">
                  <c:v>09/07/2022</c:v>
                </c:pt>
                <c:pt idx="207">
                  <c:v>10/07/2022</c:v>
                </c:pt>
                <c:pt idx="208">
                  <c:v>11/07/2022</c:v>
                </c:pt>
                <c:pt idx="209">
                  <c:v>12/07/2022</c:v>
                </c:pt>
                <c:pt idx="210">
                  <c:v>13/07/2022</c:v>
                </c:pt>
                <c:pt idx="211">
                  <c:v>14/07/2022</c:v>
                </c:pt>
                <c:pt idx="212">
                  <c:v>15/07/2022</c:v>
                </c:pt>
                <c:pt idx="213">
                  <c:v>16/07/2022</c:v>
                </c:pt>
                <c:pt idx="214">
                  <c:v>17/07/2022</c:v>
                </c:pt>
                <c:pt idx="215">
                  <c:v>18/07/2022</c:v>
                </c:pt>
                <c:pt idx="216">
                  <c:v>19/07/2022</c:v>
                </c:pt>
                <c:pt idx="217">
                  <c:v>20/07/2022</c:v>
                </c:pt>
                <c:pt idx="218">
                  <c:v>21/07/2022</c:v>
                </c:pt>
                <c:pt idx="219">
                  <c:v>22/07/2022</c:v>
                </c:pt>
                <c:pt idx="220">
                  <c:v>23/07/2022</c:v>
                </c:pt>
                <c:pt idx="221">
                  <c:v>24/07/2022</c:v>
                </c:pt>
                <c:pt idx="222">
                  <c:v>25/07/2022</c:v>
                </c:pt>
                <c:pt idx="223">
                  <c:v>26/07/2022</c:v>
                </c:pt>
                <c:pt idx="224">
                  <c:v>27/07/2022</c:v>
                </c:pt>
                <c:pt idx="225">
                  <c:v>28/07/2022</c:v>
                </c:pt>
                <c:pt idx="226">
                  <c:v>29/07/2022</c:v>
                </c:pt>
                <c:pt idx="227">
                  <c:v>30/07/2022</c:v>
                </c:pt>
                <c:pt idx="228">
                  <c:v>31/07/2022</c:v>
                </c:pt>
                <c:pt idx="229">
                  <c:v>01/08/2022</c:v>
                </c:pt>
                <c:pt idx="230">
                  <c:v>02/08/2022</c:v>
                </c:pt>
                <c:pt idx="231">
                  <c:v>03/08/2022</c:v>
                </c:pt>
                <c:pt idx="232">
                  <c:v>04/08/2022</c:v>
                </c:pt>
                <c:pt idx="233">
                  <c:v>05/08/2022</c:v>
                </c:pt>
                <c:pt idx="234">
                  <c:v>06/08/2022</c:v>
                </c:pt>
                <c:pt idx="235">
                  <c:v>07/08/2022</c:v>
                </c:pt>
                <c:pt idx="236">
                  <c:v>08/08/2022</c:v>
                </c:pt>
                <c:pt idx="237">
                  <c:v>09/08/2022</c:v>
                </c:pt>
                <c:pt idx="238">
                  <c:v>10/08/2022</c:v>
                </c:pt>
                <c:pt idx="239">
                  <c:v>11/08/2022</c:v>
                </c:pt>
                <c:pt idx="240">
                  <c:v>12/08/2022</c:v>
                </c:pt>
                <c:pt idx="241">
                  <c:v>13/08/2022</c:v>
                </c:pt>
                <c:pt idx="242">
                  <c:v>14/08/2022</c:v>
                </c:pt>
                <c:pt idx="243">
                  <c:v>15/08/2022</c:v>
                </c:pt>
                <c:pt idx="244">
                  <c:v>16/08/2022</c:v>
                </c:pt>
                <c:pt idx="245">
                  <c:v>17/08/2022</c:v>
                </c:pt>
                <c:pt idx="246">
                  <c:v>18/08/2022</c:v>
                </c:pt>
                <c:pt idx="247">
                  <c:v>19/08/2022</c:v>
                </c:pt>
                <c:pt idx="248">
                  <c:v>20/08/2022</c:v>
                </c:pt>
                <c:pt idx="249">
                  <c:v>21/08/2022</c:v>
                </c:pt>
                <c:pt idx="250">
                  <c:v>22/08/2022</c:v>
                </c:pt>
                <c:pt idx="251">
                  <c:v>23/08/2022</c:v>
                </c:pt>
                <c:pt idx="252">
                  <c:v>24/08/2022</c:v>
                </c:pt>
                <c:pt idx="253">
                  <c:v>25/08/2022</c:v>
                </c:pt>
                <c:pt idx="254">
                  <c:v>26/08/2022</c:v>
                </c:pt>
                <c:pt idx="255">
                  <c:v>27/08/2022</c:v>
                </c:pt>
                <c:pt idx="256">
                  <c:v>28/08/2022</c:v>
                </c:pt>
                <c:pt idx="257">
                  <c:v>29/08/2022</c:v>
                </c:pt>
                <c:pt idx="258">
                  <c:v>30/08/2022</c:v>
                </c:pt>
                <c:pt idx="259">
                  <c:v>31/08/2022</c:v>
                </c:pt>
                <c:pt idx="260">
                  <c:v>01/09/2022</c:v>
                </c:pt>
                <c:pt idx="261">
                  <c:v>02/09/2022</c:v>
                </c:pt>
                <c:pt idx="262">
                  <c:v>03/09/2022</c:v>
                </c:pt>
                <c:pt idx="263">
                  <c:v>04/09/2022</c:v>
                </c:pt>
                <c:pt idx="264">
                  <c:v>07/09/2022</c:v>
                </c:pt>
                <c:pt idx="265">
                  <c:v>08/09/2022</c:v>
                </c:pt>
                <c:pt idx="266">
                  <c:v>09/09/2022</c:v>
                </c:pt>
                <c:pt idx="267">
                  <c:v>14/09/2022</c:v>
                </c:pt>
                <c:pt idx="268">
                  <c:v>15/09/2022</c:v>
                </c:pt>
                <c:pt idx="269">
                  <c:v>16/09/2022</c:v>
                </c:pt>
                <c:pt idx="270">
                  <c:v>21/09/2022</c:v>
                </c:pt>
                <c:pt idx="271">
                  <c:v>22/09/2022</c:v>
                </c:pt>
                <c:pt idx="272">
                  <c:v>23/09/2022</c:v>
                </c:pt>
                <c:pt idx="273">
                  <c:v>26/09/2022</c:v>
                </c:pt>
                <c:pt idx="274">
                  <c:v>28/09/2022</c:v>
                </c:pt>
                <c:pt idx="275">
                  <c:v>30/09/2022</c:v>
                </c:pt>
                <c:pt idx="276">
                  <c:v>03/10/2022</c:v>
                </c:pt>
                <c:pt idx="277">
                  <c:v>06/10/2022</c:v>
                </c:pt>
                <c:pt idx="278">
                  <c:v>10/10/2022</c:v>
                </c:pt>
                <c:pt idx="279">
                  <c:v>13/10/2022</c:v>
                </c:pt>
                <c:pt idx="280">
                  <c:v>17/10/2022</c:v>
                </c:pt>
                <c:pt idx="281">
                  <c:v>21/10/2022</c:v>
                </c:pt>
                <c:pt idx="282">
                  <c:v>24/10/2022</c:v>
                </c:pt>
                <c:pt idx="283">
                  <c:v>27/10/2022</c:v>
                </c:pt>
                <c:pt idx="284">
                  <c:v>02/11/2022</c:v>
                </c:pt>
                <c:pt idx="285">
                  <c:v>04/11/2022</c:v>
                </c:pt>
                <c:pt idx="286">
                  <c:v>07/11/2022</c:v>
                </c:pt>
                <c:pt idx="287">
                  <c:v>10/11/2022</c:v>
                </c:pt>
                <c:pt idx="288">
                  <c:v>14/11/2022</c:v>
                </c:pt>
                <c:pt idx="289">
                  <c:v>17/11/2022</c:v>
                </c:pt>
                <c:pt idx="290">
                  <c:v>21/11/2022</c:v>
                </c:pt>
                <c:pt idx="291">
                  <c:v>24/11/2022</c:v>
                </c:pt>
                <c:pt idx="292">
                  <c:v>28/11/2022</c:v>
                </c:pt>
                <c:pt idx="293">
                  <c:v>01/12/2022</c:v>
                </c:pt>
                <c:pt idx="294">
                  <c:v>05/12/2022</c:v>
                </c:pt>
                <c:pt idx="295">
                  <c:v>07/12/2022</c:v>
                </c:pt>
                <c:pt idx="296">
                  <c:v>12/12/2022</c:v>
                </c:pt>
                <c:pt idx="297">
                  <c:v>15/12/2022</c:v>
                </c:pt>
                <c:pt idx="298">
                  <c:v>19/12/2022</c:v>
                </c:pt>
                <c:pt idx="299">
                  <c:v>22/12/2022</c:v>
                </c:pt>
                <c:pt idx="300">
                  <c:v>27/12/2022</c:v>
                </c:pt>
                <c:pt idx="301">
                  <c:v>29/12/2022</c:v>
                </c:pt>
                <c:pt idx="302">
                  <c:v>03/01/2023</c:v>
                </c:pt>
                <c:pt idx="303">
                  <c:v>04/01/2023</c:v>
                </c:pt>
                <c:pt idx="304">
                  <c:v>09/01/2023</c:v>
                </c:pt>
                <c:pt idx="305">
                  <c:v>12/01/2023</c:v>
                </c:pt>
                <c:pt idx="306">
                  <c:v>16/01/2023</c:v>
                </c:pt>
                <c:pt idx="307">
                  <c:v>19/01/2023</c:v>
                </c:pt>
                <c:pt idx="308">
                  <c:v>23/01/2023</c:v>
                </c:pt>
                <c:pt idx="309">
                  <c:v>26/01/2023</c:v>
                </c:pt>
                <c:pt idx="310">
                  <c:v>30/01/2023</c:v>
                </c:pt>
                <c:pt idx="311">
                  <c:v>02/02/2023</c:v>
                </c:pt>
                <c:pt idx="312">
                  <c:v>06/02/2023</c:v>
                </c:pt>
                <c:pt idx="313">
                  <c:v>09/02/2023</c:v>
                </c:pt>
                <c:pt idx="314">
                  <c:v>13/02/2023</c:v>
                </c:pt>
                <c:pt idx="315">
                  <c:v>15/02/2023</c:v>
                </c:pt>
                <c:pt idx="316">
                  <c:v>17/02/2023</c:v>
                </c:pt>
                <c:pt idx="317">
                  <c:v>20/02/2023</c:v>
                </c:pt>
                <c:pt idx="318">
                  <c:v>22/02/2023</c:v>
                </c:pt>
                <c:pt idx="319">
                  <c:v>24/02/2023</c:v>
                </c:pt>
                <c:pt idx="320">
                  <c:v>27/02/2023</c:v>
                </c:pt>
                <c:pt idx="321">
                  <c:v>01/03/2023</c:v>
                </c:pt>
                <c:pt idx="322">
                  <c:v>03/03/2023</c:v>
                </c:pt>
                <c:pt idx="323">
                  <c:v>06/03/2023</c:v>
                </c:pt>
                <c:pt idx="324">
                  <c:v>08/03/2023</c:v>
                </c:pt>
                <c:pt idx="325">
                  <c:v>10/03/2023</c:v>
                </c:pt>
                <c:pt idx="326">
                  <c:v>13/03/2023</c:v>
                </c:pt>
                <c:pt idx="327">
                  <c:v>15/03/2023</c:v>
                </c:pt>
                <c:pt idx="328">
                  <c:v>17/03/2023</c:v>
                </c:pt>
                <c:pt idx="329">
                  <c:v>20/03/2023</c:v>
                </c:pt>
                <c:pt idx="330">
                  <c:v>22/03/2023</c:v>
                </c:pt>
                <c:pt idx="331">
                  <c:v>24/03/2023</c:v>
                </c:pt>
                <c:pt idx="332">
                  <c:v>27/03/2023</c:v>
                </c:pt>
                <c:pt idx="333">
                  <c:v>29/03/2023</c:v>
                </c:pt>
                <c:pt idx="334">
                  <c:v>31/03/2023</c:v>
                </c:pt>
                <c:pt idx="335">
                  <c:v>03/04/2023</c:v>
                </c:pt>
                <c:pt idx="336">
                  <c:v>04/04/2023</c:v>
                </c:pt>
                <c:pt idx="337">
                  <c:v>12/04/2023</c:v>
                </c:pt>
                <c:pt idx="338">
                  <c:v>14/04/2023</c:v>
                </c:pt>
                <c:pt idx="339">
                  <c:v>17/04/2023</c:v>
                </c:pt>
                <c:pt idx="340">
                  <c:v>19/04/2023</c:v>
                </c:pt>
                <c:pt idx="341">
                  <c:v>21/04/2023</c:v>
                </c:pt>
                <c:pt idx="342">
                  <c:v>24/04/2023</c:v>
                </c:pt>
                <c:pt idx="343">
                  <c:v>26/04/2023</c:v>
                </c:pt>
                <c:pt idx="344">
                  <c:v>28/04/2023</c:v>
                </c:pt>
                <c:pt idx="345">
                  <c:v>02/05/2023</c:v>
                </c:pt>
                <c:pt idx="346">
                  <c:v>03/05/2023</c:v>
                </c:pt>
                <c:pt idx="347">
                  <c:v>05/05/2023</c:v>
                </c:pt>
                <c:pt idx="348">
                  <c:v>08/05/2023</c:v>
                </c:pt>
                <c:pt idx="349">
                  <c:v>10/05/2023</c:v>
                </c:pt>
                <c:pt idx="350">
                  <c:v>12/05/2023</c:v>
                </c:pt>
                <c:pt idx="351">
                  <c:v>15/05/2023</c:v>
                </c:pt>
                <c:pt idx="352">
                  <c:v>17/05/2023</c:v>
                </c:pt>
                <c:pt idx="353">
                  <c:v>19/05/2023</c:v>
                </c:pt>
                <c:pt idx="354">
                  <c:v>22/05/2023</c:v>
                </c:pt>
                <c:pt idx="355">
                  <c:v>24/05/2023</c:v>
                </c:pt>
                <c:pt idx="356">
                  <c:v>26/05/2023</c:v>
                </c:pt>
                <c:pt idx="357">
                  <c:v>29/05/2023</c:v>
                </c:pt>
                <c:pt idx="358">
                  <c:v>31/05/2023</c:v>
                </c:pt>
                <c:pt idx="359">
                  <c:v>02/06/2023</c:v>
                </c:pt>
                <c:pt idx="360">
                  <c:v>05/06/2023</c:v>
                </c:pt>
                <c:pt idx="361">
                  <c:v>07/06/2023</c:v>
                </c:pt>
                <c:pt idx="362">
                  <c:v>08/06/2023</c:v>
                </c:pt>
                <c:pt idx="363">
                  <c:v>12/06/2023</c:v>
                </c:pt>
                <c:pt idx="364">
                  <c:v>14/06/2023</c:v>
                </c:pt>
                <c:pt idx="365">
                  <c:v>16/06/2023</c:v>
                </c:pt>
                <c:pt idx="366">
                  <c:v>19/06/2023</c:v>
                </c:pt>
                <c:pt idx="367">
                  <c:v>21/06/2023</c:v>
                </c:pt>
                <c:pt idx="368">
                  <c:v>23/06/2023</c:v>
                </c:pt>
                <c:pt idx="369">
                  <c:v>26/06/2023</c:v>
                </c:pt>
                <c:pt idx="370">
                  <c:v>28/06/2023</c:v>
                </c:pt>
                <c:pt idx="371">
                  <c:v>30/06/2023</c:v>
                </c:pt>
                <c:pt idx="372">
                  <c:v>03/07/2023</c:v>
                </c:pt>
                <c:pt idx="373">
                  <c:v>05/07/2023</c:v>
                </c:pt>
                <c:pt idx="374">
                  <c:v>07/07/2023</c:v>
                </c:pt>
                <c:pt idx="375">
                  <c:v>10/07/2023</c:v>
                </c:pt>
                <c:pt idx="376">
                  <c:v>12/07/2023</c:v>
                </c:pt>
                <c:pt idx="377">
                  <c:v>14/07/2023</c:v>
                </c:pt>
                <c:pt idx="378">
                  <c:v>17/07/2023</c:v>
                </c:pt>
                <c:pt idx="379">
                  <c:v>19/07/2023</c:v>
                </c:pt>
                <c:pt idx="380">
                  <c:v>21/07/2023</c:v>
                </c:pt>
                <c:pt idx="381">
                  <c:v>24/07/2023</c:v>
                </c:pt>
                <c:pt idx="382">
                  <c:v>26/07/2023</c:v>
                </c:pt>
                <c:pt idx="383">
                  <c:v>28/07/2023</c:v>
                </c:pt>
                <c:pt idx="384">
                  <c:v>31/07/2023</c:v>
                </c:pt>
                <c:pt idx="385">
                  <c:v>02/08/2023</c:v>
                </c:pt>
                <c:pt idx="386">
                  <c:v>04/08/2023</c:v>
                </c:pt>
                <c:pt idx="387">
                  <c:v>07/08/2023</c:v>
                </c:pt>
                <c:pt idx="388">
                  <c:v>09/08/2023</c:v>
                </c:pt>
                <c:pt idx="389">
                  <c:v>11/08/2023</c:v>
                </c:pt>
                <c:pt idx="390">
                  <c:v>16/08/2023</c:v>
                </c:pt>
                <c:pt idx="391">
                  <c:v>18/08/2023</c:v>
                </c:pt>
                <c:pt idx="392">
                  <c:v>21/08/2023</c:v>
                </c:pt>
                <c:pt idx="393">
                  <c:v>23/08/2023</c:v>
                </c:pt>
                <c:pt idx="394">
                  <c:v>25/08/2023</c:v>
                </c:pt>
                <c:pt idx="395">
                  <c:v>28/08/2023</c:v>
                </c:pt>
                <c:pt idx="396">
                  <c:v>30/08/2023</c:v>
                </c:pt>
                <c:pt idx="397">
                  <c:v>01/09/2023</c:v>
                </c:pt>
                <c:pt idx="398">
                  <c:v>04/09/2023</c:v>
                </c:pt>
                <c:pt idx="399">
                  <c:v>06/09/2023</c:v>
                </c:pt>
                <c:pt idx="400">
                  <c:v>08/09/2023</c:v>
                </c:pt>
                <c:pt idx="401">
                  <c:v>13/09/2023</c:v>
                </c:pt>
                <c:pt idx="402">
                  <c:v>15/09/2023</c:v>
                </c:pt>
                <c:pt idx="403">
                  <c:v>18/09/2023</c:v>
                </c:pt>
                <c:pt idx="404">
                  <c:v>20/09/2023</c:v>
                </c:pt>
                <c:pt idx="405">
                  <c:v>22/09/2023</c:v>
                </c:pt>
                <c:pt idx="406">
                  <c:v>25/09/2023</c:v>
                </c:pt>
                <c:pt idx="407">
                  <c:v>27/09/2023</c:v>
                </c:pt>
                <c:pt idx="408">
                  <c:v>29/09/2023</c:v>
                </c:pt>
                <c:pt idx="409">
                  <c:v>02/10/2023</c:v>
                </c:pt>
                <c:pt idx="410">
                  <c:v>04/10/2023</c:v>
                </c:pt>
                <c:pt idx="411">
                  <c:v>06/10/2023</c:v>
                </c:pt>
                <c:pt idx="412">
                  <c:v>09/10/2023</c:v>
                </c:pt>
                <c:pt idx="413">
                  <c:v>11/10/2023</c:v>
                </c:pt>
                <c:pt idx="414">
                  <c:v>16/10/2023</c:v>
                </c:pt>
                <c:pt idx="415">
                  <c:v>18/10/2023</c:v>
                </c:pt>
                <c:pt idx="416">
                  <c:v>20/10/2023</c:v>
                </c:pt>
                <c:pt idx="417">
                  <c:v>02/11/2023</c:v>
                </c:pt>
                <c:pt idx="418">
                  <c:v>03/11/2023</c:v>
                </c:pt>
                <c:pt idx="419">
                  <c:v>06/11/2023</c:v>
                </c:pt>
                <c:pt idx="420">
                  <c:v>08/11/2023</c:v>
                </c:pt>
                <c:pt idx="421">
                  <c:v>10/11/2023</c:v>
                </c:pt>
                <c:pt idx="422">
                  <c:v>13/11/2023</c:v>
                </c:pt>
                <c:pt idx="423">
                  <c:v>15/11/2023</c:v>
                </c:pt>
                <c:pt idx="424">
                  <c:v>17/11/2023</c:v>
                </c:pt>
                <c:pt idx="425">
                  <c:v>20/11/2023</c:v>
                </c:pt>
                <c:pt idx="426">
                  <c:v>22/11/2023</c:v>
                </c:pt>
                <c:pt idx="427">
                  <c:v>24/11/2023</c:v>
                </c:pt>
                <c:pt idx="428">
                  <c:v>27/11/2023</c:v>
                </c:pt>
                <c:pt idx="429">
                  <c:v>29/11/2023</c:v>
                </c:pt>
                <c:pt idx="430">
                  <c:v>01/12/2023</c:v>
                </c:pt>
                <c:pt idx="431">
                  <c:v>04/12/2023</c:v>
                </c:pt>
                <c:pt idx="432">
                  <c:v>05/12/2023</c:v>
                </c:pt>
                <c:pt idx="433">
                  <c:v>11/12/2023</c:v>
                </c:pt>
                <c:pt idx="434">
                  <c:v>13/12/2023</c:v>
                </c:pt>
                <c:pt idx="435">
                  <c:v>15/12/2023</c:v>
                </c:pt>
                <c:pt idx="436">
                  <c:v>18/12/2023</c:v>
                </c:pt>
                <c:pt idx="437">
                  <c:v>20/12/2023</c:v>
                </c:pt>
                <c:pt idx="438">
                  <c:v>22/12/2023</c:v>
                </c:pt>
                <c:pt idx="439">
                  <c:v>26/12/2023</c:v>
                </c:pt>
                <c:pt idx="440">
                  <c:v>27/12/2023</c:v>
                </c:pt>
                <c:pt idx="441">
                  <c:v>29/12/2023</c:v>
                </c:pt>
                <c:pt idx="442">
                  <c:v>26/01/2024</c:v>
                </c:pt>
                <c:pt idx="443">
                  <c:v>30/01/2024</c:v>
                </c:pt>
                <c:pt idx="444">
                  <c:v>31/01/2024</c:v>
                </c:pt>
                <c:pt idx="445">
                  <c:v>02/02/2024</c:v>
                </c:pt>
                <c:pt idx="446">
                  <c:v>05/02/2024</c:v>
                </c:pt>
                <c:pt idx="447">
                  <c:v>07/02/2024</c:v>
                </c:pt>
                <c:pt idx="448">
                  <c:v>09/02/2024</c:v>
                </c:pt>
                <c:pt idx="449">
                  <c:v>12/02/2024</c:v>
                </c:pt>
                <c:pt idx="450">
                  <c:v>14/02/2024</c:v>
                </c:pt>
                <c:pt idx="451">
                  <c:v>16/02/2024</c:v>
                </c:pt>
                <c:pt idx="452">
                  <c:v>20/02/2024</c:v>
                </c:pt>
                <c:pt idx="453">
                  <c:v>21/02/2024</c:v>
                </c:pt>
                <c:pt idx="454">
                  <c:v>23/02/2024</c:v>
                </c:pt>
                <c:pt idx="455">
                  <c:v>26/02/2024</c:v>
                </c:pt>
                <c:pt idx="456">
                  <c:v>28/02/2024</c:v>
                </c:pt>
                <c:pt idx="457">
                  <c:v>01/03/2024</c:v>
                </c:pt>
                <c:pt idx="458">
                  <c:v>04/03/2024</c:v>
                </c:pt>
                <c:pt idx="459">
                  <c:v>06/03/2024</c:v>
                </c:pt>
                <c:pt idx="460">
                  <c:v>08/03/2024</c:v>
                </c:pt>
                <c:pt idx="461">
                  <c:v>11/03/2024</c:v>
                </c:pt>
                <c:pt idx="462">
                  <c:v>13/03/2024</c:v>
                </c:pt>
                <c:pt idx="463">
                  <c:v>15/03/2024</c:v>
                </c:pt>
                <c:pt idx="464">
                  <c:v>20/03/2024</c:v>
                </c:pt>
                <c:pt idx="465">
                  <c:v>22/03/2024</c:v>
                </c:pt>
                <c:pt idx="466">
                  <c:v>25/03/2024</c:v>
                </c:pt>
              </c:strCache>
            </c:strRef>
          </c:cat>
          <c:val>
            <c:numRef>
              <c:f>NitratosDiario!$M$9:$M$484</c:f>
              <c:numCache>
                <c:formatCode>0.00</c:formatCode>
                <c:ptCount val="472"/>
                <c:pt idx="134" formatCode="0">
                  <c:v>23</c:v>
                </c:pt>
                <c:pt idx="135" formatCode="0">
                  <c:v>69</c:v>
                </c:pt>
                <c:pt idx="136" formatCode="0">
                  <c:v>52</c:v>
                </c:pt>
                <c:pt idx="137" formatCode="0">
                  <c:v>80</c:v>
                </c:pt>
                <c:pt idx="138" formatCode="0">
                  <c:v>23.99</c:v>
                </c:pt>
                <c:pt idx="139" formatCode="0">
                  <c:v>89.6</c:v>
                </c:pt>
                <c:pt idx="140" formatCode="0">
                  <c:v>70.17</c:v>
                </c:pt>
                <c:pt idx="141" formatCode="0">
                  <c:v>30.54</c:v>
                </c:pt>
                <c:pt idx="142" formatCode="0">
                  <c:v>34.200000000000003</c:v>
                </c:pt>
                <c:pt idx="143" formatCode="0">
                  <c:v>15.35</c:v>
                </c:pt>
                <c:pt idx="144" formatCode="0">
                  <c:v>45.41</c:v>
                </c:pt>
                <c:pt idx="145" formatCode="0">
                  <c:v>52.41</c:v>
                </c:pt>
                <c:pt idx="146" formatCode="0">
                  <c:v>64.28</c:v>
                </c:pt>
                <c:pt idx="147" formatCode="0">
                  <c:v>108.07</c:v>
                </c:pt>
                <c:pt idx="148" formatCode="0">
                  <c:v>90.23</c:v>
                </c:pt>
                <c:pt idx="149" formatCode="0">
                  <c:v>73.040000000000006</c:v>
                </c:pt>
                <c:pt idx="150" formatCode="0">
                  <c:v>72.849999999999994</c:v>
                </c:pt>
                <c:pt idx="151" formatCode="0">
                  <c:v>78.41</c:v>
                </c:pt>
                <c:pt idx="152" formatCode="0">
                  <c:v>137.75</c:v>
                </c:pt>
                <c:pt idx="153" formatCode="0">
                  <c:v>110.13</c:v>
                </c:pt>
                <c:pt idx="154" formatCode="0">
                  <c:v>106.34</c:v>
                </c:pt>
                <c:pt idx="155" formatCode="0">
                  <c:v>136.16999999999999</c:v>
                </c:pt>
                <c:pt idx="156" formatCode="0">
                  <c:v>146.62</c:v>
                </c:pt>
                <c:pt idx="157" formatCode="0">
                  <c:v>84.63</c:v>
                </c:pt>
                <c:pt idx="158" formatCode="0">
                  <c:v>41.53</c:v>
                </c:pt>
                <c:pt idx="159" formatCode="0">
                  <c:v>31.33</c:v>
                </c:pt>
                <c:pt idx="160" formatCode="0">
                  <c:v>40.61</c:v>
                </c:pt>
                <c:pt idx="161" formatCode="0">
                  <c:v>185.63</c:v>
                </c:pt>
                <c:pt idx="162" formatCode="0">
                  <c:v>31.79</c:v>
                </c:pt>
                <c:pt idx="163" formatCode="0">
                  <c:v>35.97</c:v>
                </c:pt>
                <c:pt idx="164" formatCode="0">
                  <c:v>111.13</c:v>
                </c:pt>
                <c:pt idx="165" formatCode="0">
                  <c:v>47.78</c:v>
                </c:pt>
                <c:pt idx="166" formatCode="0">
                  <c:v>53.68</c:v>
                </c:pt>
                <c:pt idx="167" formatCode="0">
                  <c:v>87.18</c:v>
                </c:pt>
                <c:pt idx="168" formatCode="0">
                  <c:v>36.74</c:v>
                </c:pt>
                <c:pt idx="169" formatCode="0">
                  <c:v>125.41</c:v>
                </c:pt>
                <c:pt idx="170" formatCode="0">
                  <c:v>138.58000000000001</c:v>
                </c:pt>
                <c:pt idx="171" formatCode="0">
                  <c:v>183.69</c:v>
                </c:pt>
                <c:pt idx="172" formatCode="0">
                  <c:v>161.87</c:v>
                </c:pt>
                <c:pt idx="173" formatCode="0">
                  <c:v>128.94999999999999</c:v>
                </c:pt>
                <c:pt idx="174" formatCode="0">
                  <c:v>184.11</c:v>
                </c:pt>
                <c:pt idx="175" formatCode="0">
                  <c:v>162.63999999999999</c:v>
                </c:pt>
                <c:pt idx="176" formatCode="0">
                  <c:v>80.56</c:v>
                </c:pt>
                <c:pt idx="177" formatCode="0">
                  <c:v>230.25</c:v>
                </c:pt>
                <c:pt idx="178" formatCode="0">
                  <c:v>135.27000000000001</c:v>
                </c:pt>
                <c:pt idx="179" formatCode="0">
                  <c:v>131.05000000000001</c:v>
                </c:pt>
                <c:pt idx="180" formatCode="0">
                  <c:v>54.81</c:v>
                </c:pt>
                <c:pt idx="181" formatCode="0">
                  <c:v>72.11</c:v>
                </c:pt>
                <c:pt idx="182" formatCode="0">
                  <c:v>118.59</c:v>
                </c:pt>
                <c:pt idx="183" formatCode="0">
                  <c:v>198.39</c:v>
                </c:pt>
                <c:pt idx="184" formatCode="0">
                  <c:v>132.38</c:v>
                </c:pt>
                <c:pt idx="185" formatCode="0">
                  <c:v>130.63999999999999</c:v>
                </c:pt>
                <c:pt idx="186" formatCode="0">
                  <c:v>192.91</c:v>
                </c:pt>
                <c:pt idx="187" formatCode="0">
                  <c:v>168.57</c:v>
                </c:pt>
                <c:pt idx="188" formatCode="0">
                  <c:v>82.68</c:v>
                </c:pt>
                <c:pt idx="189" formatCode="0">
                  <c:v>106.14</c:v>
                </c:pt>
                <c:pt idx="190" formatCode="0">
                  <c:v>55.52</c:v>
                </c:pt>
                <c:pt idx="191" formatCode="0">
                  <c:v>181.62</c:v>
                </c:pt>
                <c:pt idx="192" formatCode="0">
                  <c:v>141.52000000000001</c:v>
                </c:pt>
                <c:pt idx="193" formatCode="0">
                  <c:v>134.99</c:v>
                </c:pt>
                <c:pt idx="194" formatCode="0">
                  <c:v>119.97</c:v>
                </c:pt>
                <c:pt idx="195" formatCode="0">
                  <c:v>108.27</c:v>
                </c:pt>
                <c:pt idx="196" formatCode="0">
                  <c:v>227.33</c:v>
                </c:pt>
                <c:pt idx="197">
                  <c:v>215.55</c:v>
                </c:pt>
                <c:pt idx="198">
                  <c:v>331.16</c:v>
                </c:pt>
                <c:pt idx="199" formatCode="0">
                  <c:v>117.57</c:v>
                </c:pt>
                <c:pt idx="200" formatCode="0">
                  <c:v>136.56</c:v>
                </c:pt>
                <c:pt idx="201" formatCode="0">
                  <c:v>125.03</c:v>
                </c:pt>
                <c:pt idx="202" formatCode="0">
                  <c:v>169.65</c:v>
                </c:pt>
                <c:pt idx="203" formatCode="0">
                  <c:v>179.63</c:v>
                </c:pt>
                <c:pt idx="204" formatCode="0">
                  <c:v>153.83000000000001</c:v>
                </c:pt>
                <c:pt idx="205" formatCode="0">
                  <c:v>160.78</c:v>
                </c:pt>
                <c:pt idx="206" formatCode="0">
                  <c:v>236.26</c:v>
                </c:pt>
                <c:pt idx="207" formatCode="0">
                  <c:v>143.62</c:v>
                </c:pt>
                <c:pt idx="208" formatCode="0">
                  <c:v>180.31</c:v>
                </c:pt>
                <c:pt idx="209" formatCode="0">
                  <c:v>63.47</c:v>
                </c:pt>
                <c:pt idx="210" formatCode="0">
                  <c:v>76.59</c:v>
                </c:pt>
                <c:pt idx="211" formatCode="0">
                  <c:v>104.18</c:v>
                </c:pt>
                <c:pt idx="212" formatCode="0">
                  <c:v>115.94</c:v>
                </c:pt>
                <c:pt idx="213" formatCode="0">
                  <c:v>170.29</c:v>
                </c:pt>
                <c:pt idx="214" formatCode="0">
                  <c:v>149.99</c:v>
                </c:pt>
                <c:pt idx="215" formatCode="0">
                  <c:v>93.18</c:v>
                </c:pt>
                <c:pt idx="216" formatCode="0">
                  <c:v>154.22</c:v>
                </c:pt>
                <c:pt idx="217" formatCode="0">
                  <c:v>155.96</c:v>
                </c:pt>
                <c:pt idx="218" formatCode="0">
                  <c:v>121.97</c:v>
                </c:pt>
                <c:pt idx="219" formatCode="0">
                  <c:v>92.04</c:v>
                </c:pt>
                <c:pt idx="220" formatCode="0">
                  <c:v>82.04</c:v>
                </c:pt>
                <c:pt idx="221" formatCode="0">
                  <c:v>87.15</c:v>
                </c:pt>
                <c:pt idx="222" formatCode="0">
                  <c:v>121.85</c:v>
                </c:pt>
                <c:pt idx="223" formatCode="0">
                  <c:v>129.69999999999999</c:v>
                </c:pt>
                <c:pt idx="224" formatCode="0">
                  <c:v>110.05</c:v>
                </c:pt>
                <c:pt idx="225" formatCode="0">
                  <c:v>118.37</c:v>
                </c:pt>
                <c:pt idx="226" formatCode="0">
                  <c:v>160.22999999999999</c:v>
                </c:pt>
                <c:pt idx="227" formatCode="0">
                  <c:v>137.41999999999999</c:v>
                </c:pt>
                <c:pt idx="228" formatCode="0">
                  <c:v>124.09</c:v>
                </c:pt>
                <c:pt idx="229" formatCode="0">
                  <c:v>98.9</c:v>
                </c:pt>
                <c:pt idx="230" formatCode="0">
                  <c:v>88.91</c:v>
                </c:pt>
                <c:pt idx="231" formatCode="0">
                  <c:v>118.2</c:v>
                </c:pt>
                <c:pt idx="232" formatCode="0">
                  <c:v>116.88</c:v>
                </c:pt>
                <c:pt idx="233" formatCode="0">
                  <c:v>122.86</c:v>
                </c:pt>
                <c:pt idx="234" formatCode="0">
                  <c:v>113.88</c:v>
                </c:pt>
                <c:pt idx="235" formatCode="0">
                  <c:v>121.85</c:v>
                </c:pt>
                <c:pt idx="236" formatCode="0">
                  <c:v>135.29</c:v>
                </c:pt>
                <c:pt idx="237" formatCode="0">
                  <c:v>107.03</c:v>
                </c:pt>
                <c:pt idx="238" formatCode="0">
                  <c:v>114.11</c:v>
                </c:pt>
                <c:pt idx="239" formatCode="0">
                  <c:v>63.47</c:v>
                </c:pt>
                <c:pt idx="240" formatCode="0">
                  <c:v>74.400000000000006</c:v>
                </c:pt>
                <c:pt idx="241" formatCode="0">
                  <c:v>70.650000000000006</c:v>
                </c:pt>
                <c:pt idx="242" formatCode="0">
                  <c:v>65.72</c:v>
                </c:pt>
                <c:pt idx="243" formatCode="0">
                  <c:v>68.400000000000006</c:v>
                </c:pt>
                <c:pt idx="244" formatCode="0">
                  <c:v>127.9</c:v>
                </c:pt>
                <c:pt idx="245" formatCode="0">
                  <c:v>72.81</c:v>
                </c:pt>
                <c:pt idx="246" formatCode="0">
                  <c:v>86.06</c:v>
                </c:pt>
                <c:pt idx="247" formatCode="0">
                  <c:v>70.599999999999994</c:v>
                </c:pt>
                <c:pt idx="248" formatCode="0">
                  <c:v>50.25</c:v>
                </c:pt>
                <c:pt idx="249" formatCode="0">
                  <c:v>69.72</c:v>
                </c:pt>
                <c:pt idx="250" formatCode="0">
                  <c:v>105.6</c:v>
                </c:pt>
                <c:pt idx="251" formatCode="0">
                  <c:v>168.86</c:v>
                </c:pt>
                <c:pt idx="252" formatCode="0">
                  <c:v>170.32</c:v>
                </c:pt>
                <c:pt idx="253" formatCode="0">
                  <c:v>150.69</c:v>
                </c:pt>
                <c:pt idx="254" formatCode="0">
                  <c:v>203.85</c:v>
                </c:pt>
                <c:pt idx="255" formatCode="0">
                  <c:v>312.33999999999997</c:v>
                </c:pt>
                <c:pt idx="256" formatCode="0">
                  <c:v>256.25</c:v>
                </c:pt>
                <c:pt idx="257" formatCode="0">
                  <c:v>315.82</c:v>
                </c:pt>
                <c:pt idx="258" formatCode="0">
                  <c:v>170.02</c:v>
                </c:pt>
                <c:pt idx="259" formatCode="0">
                  <c:v>237.81</c:v>
                </c:pt>
                <c:pt idx="260" formatCode="0">
                  <c:v>138.58000000000001</c:v>
                </c:pt>
                <c:pt idx="261" formatCode="0">
                  <c:v>173.34</c:v>
                </c:pt>
                <c:pt idx="262" formatCode="0">
                  <c:v>159.34</c:v>
                </c:pt>
                <c:pt idx="263" formatCode="0">
                  <c:v>171.54</c:v>
                </c:pt>
                <c:pt idx="264" formatCode="0">
                  <c:v>192.48</c:v>
                </c:pt>
                <c:pt idx="265" formatCode="0">
                  <c:v>149.96</c:v>
                </c:pt>
                <c:pt idx="266" formatCode="0">
                  <c:v>149.01</c:v>
                </c:pt>
                <c:pt idx="267" formatCode="0">
                  <c:v>212.39</c:v>
                </c:pt>
                <c:pt idx="268" formatCode="0">
                  <c:v>206.09</c:v>
                </c:pt>
                <c:pt idx="269" formatCode="0">
                  <c:v>248.78</c:v>
                </c:pt>
                <c:pt idx="270" formatCode="0">
                  <c:v>233.44</c:v>
                </c:pt>
                <c:pt idx="271" formatCode="0">
                  <c:v>215.38</c:v>
                </c:pt>
                <c:pt idx="272" formatCode="0">
                  <c:v>172.61</c:v>
                </c:pt>
                <c:pt idx="273" formatCode="0">
                  <c:v>87.21</c:v>
                </c:pt>
                <c:pt idx="274" formatCode="0">
                  <c:v>125</c:v>
                </c:pt>
                <c:pt idx="275" formatCode="0">
                  <c:v>120.07</c:v>
                </c:pt>
                <c:pt idx="276" formatCode="0">
                  <c:v>56.7</c:v>
                </c:pt>
                <c:pt idx="277" formatCode="0">
                  <c:v>116.87</c:v>
                </c:pt>
                <c:pt idx="278" formatCode="0">
                  <c:v>136.41</c:v>
                </c:pt>
                <c:pt idx="279" formatCode="0">
                  <c:v>145.82</c:v>
                </c:pt>
                <c:pt idx="280" formatCode="0">
                  <c:v>36.18</c:v>
                </c:pt>
                <c:pt idx="281" formatCode="0">
                  <c:v>63.36</c:v>
                </c:pt>
                <c:pt idx="282" formatCode="0">
                  <c:v>127.82</c:v>
                </c:pt>
                <c:pt idx="283" formatCode="0">
                  <c:v>111.4</c:v>
                </c:pt>
                <c:pt idx="284" formatCode="0">
                  <c:v>81.319999999999993</c:v>
                </c:pt>
                <c:pt idx="285" formatCode="0">
                  <c:v>96.98</c:v>
                </c:pt>
                <c:pt idx="286" formatCode="0">
                  <c:v>101.52</c:v>
                </c:pt>
                <c:pt idx="287" formatCode="0">
                  <c:v>96.93</c:v>
                </c:pt>
                <c:pt idx="288" formatCode="0">
                  <c:v>25.02</c:v>
                </c:pt>
                <c:pt idx="289" formatCode="0">
                  <c:v>25.47</c:v>
                </c:pt>
                <c:pt idx="290" formatCode="0">
                  <c:v>15.68</c:v>
                </c:pt>
                <c:pt idx="291" formatCode="0">
                  <c:v>85.7</c:v>
                </c:pt>
                <c:pt idx="292" formatCode="0">
                  <c:v>75.67</c:v>
                </c:pt>
                <c:pt idx="293" formatCode="0">
                  <c:v>80.08</c:v>
                </c:pt>
                <c:pt idx="294" formatCode="0">
                  <c:v>213.94</c:v>
                </c:pt>
                <c:pt idx="295" formatCode="0">
                  <c:v>147.07</c:v>
                </c:pt>
                <c:pt idx="296" formatCode="0">
                  <c:v>93.01</c:v>
                </c:pt>
                <c:pt idx="297" formatCode="0">
                  <c:v>118.56</c:v>
                </c:pt>
                <c:pt idx="298" formatCode="0">
                  <c:v>52.89</c:v>
                </c:pt>
                <c:pt idx="299" formatCode="0">
                  <c:v>205.36</c:v>
                </c:pt>
                <c:pt idx="300" formatCode="0">
                  <c:v>16.100000000000001</c:v>
                </c:pt>
                <c:pt idx="301" formatCode="0">
                  <c:v>8.7799999999999994</c:v>
                </c:pt>
                <c:pt idx="302" formatCode="0">
                  <c:v>7.22</c:v>
                </c:pt>
                <c:pt idx="303" formatCode="0">
                  <c:v>10.77</c:v>
                </c:pt>
                <c:pt idx="304" formatCode="0">
                  <c:v>8.66</c:v>
                </c:pt>
                <c:pt idx="305" formatCode="0">
                  <c:v>6.32</c:v>
                </c:pt>
                <c:pt idx="306" formatCode="0">
                  <c:v>8.7799999999999994</c:v>
                </c:pt>
                <c:pt idx="307" formatCode="0">
                  <c:v>9.8000000000000007</c:v>
                </c:pt>
                <c:pt idx="308" formatCode="0">
                  <c:v>7.01</c:v>
                </c:pt>
                <c:pt idx="309" formatCode="0">
                  <c:v>12.31</c:v>
                </c:pt>
                <c:pt idx="310" formatCode="0">
                  <c:v>159.12</c:v>
                </c:pt>
                <c:pt idx="311" formatCode="0">
                  <c:v>9.36</c:v>
                </c:pt>
                <c:pt idx="312" formatCode="0">
                  <c:v>6.43</c:v>
                </c:pt>
                <c:pt idx="313" formatCode="0">
                  <c:v>4.67</c:v>
                </c:pt>
                <c:pt idx="314" formatCode="0">
                  <c:v>7.94</c:v>
                </c:pt>
                <c:pt idx="315" formatCode="0">
                  <c:v>3.86</c:v>
                </c:pt>
                <c:pt idx="316" formatCode="0">
                  <c:v>6.84</c:v>
                </c:pt>
                <c:pt idx="317" formatCode="0">
                  <c:v>6.38</c:v>
                </c:pt>
                <c:pt idx="318" formatCode="0">
                  <c:v>5.18</c:v>
                </c:pt>
                <c:pt idx="319" formatCode="0">
                  <c:v>6.61</c:v>
                </c:pt>
                <c:pt idx="320" formatCode="0">
                  <c:v>3.96</c:v>
                </c:pt>
                <c:pt idx="321" formatCode="0">
                  <c:v>5.4</c:v>
                </c:pt>
                <c:pt idx="322" formatCode="0">
                  <c:v>5.07</c:v>
                </c:pt>
                <c:pt idx="323" formatCode="0">
                  <c:v>8.64</c:v>
                </c:pt>
                <c:pt idx="324" formatCode="0">
                  <c:v>10.83</c:v>
                </c:pt>
                <c:pt idx="325" formatCode="0">
                  <c:v>9.93</c:v>
                </c:pt>
                <c:pt idx="326" formatCode="0">
                  <c:v>8.76</c:v>
                </c:pt>
                <c:pt idx="327" formatCode="0">
                  <c:v>2.16</c:v>
                </c:pt>
                <c:pt idx="328" formatCode="0">
                  <c:v>1.88</c:v>
                </c:pt>
                <c:pt idx="329" formatCode="0">
                  <c:v>176.86</c:v>
                </c:pt>
                <c:pt idx="330" formatCode="0">
                  <c:v>2.4500000000000002</c:v>
                </c:pt>
                <c:pt idx="331" formatCode="0">
                  <c:v>150.83000000000001</c:v>
                </c:pt>
                <c:pt idx="332" formatCode="0">
                  <c:v>0</c:v>
                </c:pt>
                <c:pt idx="333" formatCode="0">
                  <c:v>0</c:v>
                </c:pt>
                <c:pt idx="334" formatCode="0">
                  <c:v>0</c:v>
                </c:pt>
                <c:pt idx="335" formatCode="0">
                  <c:v>0</c:v>
                </c:pt>
                <c:pt idx="336" formatCode="0">
                  <c:v>0</c:v>
                </c:pt>
                <c:pt idx="337" formatCode="0">
                  <c:v>0</c:v>
                </c:pt>
                <c:pt idx="338" formatCode="0">
                  <c:v>0</c:v>
                </c:pt>
                <c:pt idx="339" formatCode="0">
                  <c:v>0</c:v>
                </c:pt>
                <c:pt idx="340" formatCode="0">
                  <c:v>0</c:v>
                </c:pt>
                <c:pt idx="341" formatCode="0">
                  <c:v>1.44</c:v>
                </c:pt>
                <c:pt idx="342" formatCode="0">
                  <c:v>0</c:v>
                </c:pt>
                <c:pt idx="343" formatCode="0">
                  <c:v>0</c:v>
                </c:pt>
                <c:pt idx="344" formatCode="0">
                  <c:v>0</c:v>
                </c:pt>
                <c:pt idx="345" formatCode="0">
                  <c:v>155.44999999999999</c:v>
                </c:pt>
                <c:pt idx="346" formatCode="0">
                  <c:v>182.51</c:v>
                </c:pt>
                <c:pt idx="347" formatCode="0">
                  <c:v>50</c:v>
                </c:pt>
                <c:pt idx="348" formatCode="0">
                  <c:v>0</c:v>
                </c:pt>
                <c:pt idx="349" formatCode="0">
                  <c:v>0</c:v>
                </c:pt>
                <c:pt idx="350" formatCode="0">
                  <c:v>0</c:v>
                </c:pt>
                <c:pt idx="351" formatCode="0">
                  <c:v>0</c:v>
                </c:pt>
                <c:pt idx="352" formatCode="0">
                  <c:v>0</c:v>
                </c:pt>
                <c:pt idx="353" formatCode="0">
                  <c:v>0</c:v>
                </c:pt>
                <c:pt idx="354" formatCode="0">
                  <c:v>0</c:v>
                </c:pt>
                <c:pt idx="355" formatCode="0">
                  <c:v>90.47</c:v>
                </c:pt>
                <c:pt idx="356" formatCode="0">
                  <c:v>5.78</c:v>
                </c:pt>
                <c:pt idx="357" formatCode="0">
                  <c:v>0</c:v>
                </c:pt>
                <c:pt idx="358" formatCode="0">
                  <c:v>0</c:v>
                </c:pt>
                <c:pt idx="359" formatCode="0">
                  <c:v>0</c:v>
                </c:pt>
                <c:pt idx="360" formatCode="0">
                  <c:v>113.34</c:v>
                </c:pt>
                <c:pt idx="361" formatCode="0">
                  <c:v>8.89</c:v>
                </c:pt>
                <c:pt idx="362" formatCode="0">
                  <c:v>82.15</c:v>
                </c:pt>
                <c:pt idx="363" formatCode="0">
                  <c:v>18.95</c:v>
                </c:pt>
                <c:pt idx="364" formatCode="0">
                  <c:v>6.14</c:v>
                </c:pt>
                <c:pt idx="365" formatCode="0">
                  <c:v>0</c:v>
                </c:pt>
                <c:pt idx="366" formatCode="0">
                  <c:v>1.86</c:v>
                </c:pt>
                <c:pt idx="367" formatCode="0">
                  <c:v>0</c:v>
                </c:pt>
                <c:pt idx="368" formatCode="0">
                  <c:v>0</c:v>
                </c:pt>
                <c:pt idx="369" formatCode="0">
                  <c:v>0</c:v>
                </c:pt>
                <c:pt idx="370" formatCode="0">
                  <c:v>0</c:v>
                </c:pt>
                <c:pt idx="371" formatCode="0">
                  <c:v>0</c:v>
                </c:pt>
                <c:pt idx="372" formatCode="0">
                  <c:v>0</c:v>
                </c:pt>
                <c:pt idx="373" formatCode="0">
                  <c:v>0</c:v>
                </c:pt>
                <c:pt idx="374" formatCode="0">
                  <c:v>0</c:v>
                </c:pt>
                <c:pt idx="375" formatCode="0">
                  <c:v>0</c:v>
                </c:pt>
                <c:pt idx="376" formatCode="0">
                  <c:v>0</c:v>
                </c:pt>
                <c:pt idx="377" formatCode="0">
                  <c:v>0</c:v>
                </c:pt>
                <c:pt idx="378" formatCode="0">
                  <c:v>0</c:v>
                </c:pt>
                <c:pt idx="379" formatCode="0">
                  <c:v>0</c:v>
                </c:pt>
                <c:pt idx="380" formatCode="0">
                  <c:v>0</c:v>
                </c:pt>
                <c:pt idx="381" formatCode="0">
                  <c:v>0</c:v>
                </c:pt>
                <c:pt idx="382" formatCode="0">
                  <c:v>0</c:v>
                </c:pt>
                <c:pt idx="383" formatCode="0">
                  <c:v>0</c:v>
                </c:pt>
                <c:pt idx="384" formatCode="0">
                  <c:v>1.72</c:v>
                </c:pt>
                <c:pt idx="385" formatCode="0">
                  <c:v>0</c:v>
                </c:pt>
                <c:pt idx="386" formatCode="0">
                  <c:v>0</c:v>
                </c:pt>
                <c:pt idx="387">
                  <c:v>1.7500000000000002E-2</c:v>
                </c:pt>
                <c:pt idx="388" formatCode="0">
                  <c:v>0</c:v>
                </c:pt>
                <c:pt idx="389" formatCode="0">
                  <c:v>0</c:v>
                </c:pt>
                <c:pt idx="390" formatCode="0">
                  <c:v>0</c:v>
                </c:pt>
                <c:pt idx="391" formatCode="0">
                  <c:v>0</c:v>
                </c:pt>
                <c:pt idx="392" formatCode="0">
                  <c:v>0</c:v>
                </c:pt>
                <c:pt idx="393" formatCode="0">
                  <c:v>0</c:v>
                </c:pt>
                <c:pt idx="394" formatCode="0">
                  <c:v>0</c:v>
                </c:pt>
                <c:pt idx="395" formatCode="0">
                  <c:v>0</c:v>
                </c:pt>
                <c:pt idx="396" formatCode="0">
                  <c:v>0</c:v>
                </c:pt>
                <c:pt idx="397" formatCode="0">
                  <c:v>0</c:v>
                </c:pt>
                <c:pt idx="398" formatCode="0">
                  <c:v>0</c:v>
                </c:pt>
                <c:pt idx="399">
                  <c:v>0.49880000000000002</c:v>
                </c:pt>
                <c:pt idx="400" formatCode="0">
                  <c:v>0</c:v>
                </c:pt>
                <c:pt idx="401" formatCode="0">
                  <c:v>0</c:v>
                </c:pt>
                <c:pt idx="402" formatCode="0">
                  <c:v>0</c:v>
                </c:pt>
                <c:pt idx="403" formatCode="0">
                  <c:v>2.9218999999999999</c:v>
                </c:pt>
                <c:pt idx="404" formatCode="0">
                  <c:v>161.3364</c:v>
                </c:pt>
                <c:pt idx="405" formatCode="0">
                  <c:v>0.87</c:v>
                </c:pt>
                <c:pt idx="406" formatCode="0">
                  <c:v>106.69</c:v>
                </c:pt>
                <c:pt idx="407" formatCode="0">
                  <c:v>0</c:v>
                </c:pt>
                <c:pt idx="408" formatCode="0">
                  <c:v>0.57999999999999996</c:v>
                </c:pt>
                <c:pt idx="409" formatCode="0">
                  <c:v>0</c:v>
                </c:pt>
                <c:pt idx="410" formatCode="0">
                  <c:v>0</c:v>
                </c:pt>
                <c:pt idx="411" formatCode="0">
                  <c:v>0</c:v>
                </c:pt>
                <c:pt idx="412" formatCode="0">
                  <c:v>0</c:v>
                </c:pt>
                <c:pt idx="413" formatCode="0">
                  <c:v>0</c:v>
                </c:pt>
                <c:pt idx="414" formatCode="0">
                  <c:v>0</c:v>
                </c:pt>
                <c:pt idx="415" formatCode="0">
                  <c:v>2.13</c:v>
                </c:pt>
                <c:pt idx="416" formatCode="0">
                  <c:v>2.19</c:v>
                </c:pt>
                <c:pt idx="417" formatCode="0">
                  <c:v>0</c:v>
                </c:pt>
                <c:pt idx="418" formatCode="0">
                  <c:v>0</c:v>
                </c:pt>
                <c:pt idx="419" formatCode="0">
                  <c:v>2.62</c:v>
                </c:pt>
                <c:pt idx="420" formatCode="0">
                  <c:v>3.05</c:v>
                </c:pt>
                <c:pt idx="421" formatCode="0">
                  <c:v>2</c:v>
                </c:pt>
                <c:pt idx="422" formatCode="0">
                  <c:v>1.78</c:v>
                </c:pt>
                <c:pt idx="423" formatCode="0">
                  <c:v>3</c:v>
                </c:pt>
                <c:pt idx="424" formatCode="0">
                  <c:v>2.19</c:v>
                </c:pt>
                <c:pt idx="425" formatCode="0">
                  <c:v>0</c:v>
                </c:pt>
                <c:pt idx="426" formatCode="0">
                  <c:v>0</c:v>
                </c:pt>
                <c:pt idx="427" formatCode="0">
                  <c:v>0</c:v>
                </c:pt>
                <c:pt idx="428" formatCode="0">
                  <c:v>2</c:v>
                </c:pt>
                <c:pt idx="429" formatCode="0">
                  <c:v>0</c:v>
                </c:pt>
                <c:pt idx="430" formatCode="0">
                  <c:v>0</c:v>
                </c:pt>
                <c:pt idx="431" formatCode="0">
                  <c:v>0</c:v>
                </c:pt>
                <c:pt idx="432" formatCode="0">
                  <c:v>0</c:v>
                </c:pt>
                <c:pt idx="433" formatCode="0">
                  <c:v>140.93</c:v>
                </c:pt>
                <c:pt idx="434" formatCode="0">
                  <c:v>154.85</c:v>
                </c:pt>
                <c:pt idx="435" formatCode="0">
                  <c:v>98.76</c:v>
                </c:pt>
                <c:pt idx="436" formatCode="0">
                  <c:v>0</c:v>
                </c:pt>
                <c:pt idx="437" formatCode="0">
                  <c:v>99.69</c:v>
                </c:pt>
                <c:pt idx="438" formatCode="0">
                  <c:v>158.27000000000001</c:v>
                </c:pt>
                <c:pt idx="439" formatCode="0">
                  <c:v>368.61</c:v>
                </c:pt>
                <c:pt idx="440" formatCode="0">
                  <c:v>274.72000000000003</c:v>
                </c:pt>
                <c:pt idx="441" formatCode="0">
                  <c:v>178.17</c:v>
                </c:pt>
                <c:pt idx="442" formatCode="0">
                  <c:v>0</c:v>
                </c:pt>
                <c:pt idx="443" formatCode="0">
                  <c:v>0</c:v>
                </c:pt>
                <c:pt idx="444" formatCode="0">
                  <c:v>0</c:v>
                </c:pt>
                <c:pt idx="445" formatCode="0">
                  <c:v>0</c:v>
                </c:pt>
                <c:pt idx="446" formatCode="0">
                  <c:v>20.059999999999999</c:v>
                </c:pt>
                <c:pt idx="447" formatCode="0">
                  <c:v>60.78</c:v>
                </c:pt>
                <c:pt idx="448" formatCode="0">
                  <c:v>62.23</c:v>
                </c:pt>
                <c:pt idx="449" formatCode="0">
                  <c:v>49.32</c:v>
                </c:pt>
                <c:pt idx="450" formatCode="0">
                  <c:v>64.98</c:v>
                </c:pt>
                <c:pt idx="451" formatCode="0">
                  <c:v>32.619999999999997</c:v>
                </c:pt>
                <c:pt idx="452" formatCode="0">
                  <c:v>397.79</c:v>
                </c:pt>
                <c:pt idx="453" formatCode="0">
                  <c:v>306.12</c:v>
                </c:pt>
                <c:pt idx="454" formatCode="0">
                  <c:v>11.08</c:v>
                </c:pt>
                <c:pt idx="455" formatCode="0">
                  <c:v>0</c:v>
                </c:pt>
                <c:pt idx="456" formatCode="0">
                  <c:v>0</c:v>
                </c:pt>
                <c:pt idx="457" formatCode="0">
                  <c:v>0</c:v>
                </c:pt>
                <c:pt idx="458" formatCode="0">
                  <c:v>0</c:v>
                </c:pt>
                <c:pt idx="459" formatCode="0">
                  <c:v>81.760000000000005</c:v>
                </c:pt>
                <c:pt idx="460" formatCode="0">
                  <c:v>125.78</c:v>
                </c:pt>
                <c:pt idx="461" formatCode="0">
                  <c:v>19.97</c:v>
                </c:pt>
                <c:pt idx="462" formatCode="0">
                  <c:v>22.81</c:v>
                </c:pt>
                <c:pt idx="463" formatCode="0">
                  <c:v>0</c:v>
                </c:pt>
                <c:pt idx="464" formatCode="0">
                  <c:v>62.87</c:v>
                </c:pt>
                <c:pt idx="465" formatCode="0">
                  <c:v>61.54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02-4B7F-8E19-94A1BD912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564832"/>
        <c:axId val="794560520"/>
      </c:lineChart>
      <c:catAx>
        <c:axId val="7945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-5400000"/>
          <a:lstStyle/>
          <a:p>
            <a:pPr>
              <a:defRPr sz="1200" baseline="0"/>
            </a:pPr>
            <a:endParaRPr lang="es-ES"/>
          </a:p>
        </c:txPr>
        <c:crossAx val="794560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45605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600" b="1" i="0" baseline="0">
                    <a:effectLst/>
                  </a:rPr>
                  <a:t>kgNO3/d</a:t>
                </a:r>
                <a:endParaRPr lang="es-ES" sz="16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 sz="1300"/>
              </a:p>
            </c:rich>
          </c:tx>
          <c:layout>
            <c:manualLayout>
              <c:xMode val="edge"/>
              <c:yMode val="edge"/>
              <c:x val="6.5815310151411524E-2"/>
              <c:y val="8.9425627115410106E-2"/>
            </c:manualLayout>
          </c:layout>
          <c:overlay val="0"/>
        </c:title>
        <c:numFmt formatCode="#,##0" sourceLinked="1"/>
        <c:majorTickMark val="out"/>
        <c:minorTickMark val="none"/>
        <c:tickLblPos val="low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200" baseline="0"/>
            </a:pPr>
            <a:endParaRPr lang="es-ES"/>
          </a:p>
        </c:txPr>
        <c:crossAx val="794564832"/>
        <c:crossesAt val="42746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9014501498889405"/>
          <c:y val="1.1116793875008347E-2"/>
          <c:w val="0.33312062856026692"/>
          <c:h val="0.14434367661994899"/>
        </c:manualLayout>
      </c:layout>
      <c:overlay val="0"/>
      <c:txPr>
        <a:bodyPr/>
        <a:lstStyle/>
        <a:p>
          <a:pPr>
            <a:defRPr sz="1300" baseline="0"/>
          </a:pPr>
          <a:endParaRPr lang="es-E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1266" l="0.70000000000000062" r="0.70000000000000062" t="0.75000000000001266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Posición</a:t>
            </a:r>
            <a:r>
              <a:rPr lang="es-ES" baseline="0"/>
              <a:t> de la compuerta</a:t>
            </a:r>
            <a:endParaRPr lang="es-E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3969005850045492E-2"/>
          <c:y val="0.13248617923709768"/>
          <c:w val="0.88862079130432692"/>
          <c:h val="0.69844885807837709"/>
        </c:manualLayout>
      </c:layout>
      <c:barChart>
        <c:barDir val="col"/>
        <c:grouping val="clustered"/>
        <c:varyColors val="0"/>
        <c:ser>
          <c:idx val="5"/>
          <c:order val="0"/>
          <c:tx>
            <c:v>Posición compuerta</c:v>
          </c:tx>
          <c:spPr>
            <a:solidFill>
              <a:srgbClr val="0070C0"/>
            </a:solidFill>
          </c:spPr>
          <c:invertIfNegative val="0"/>
          <c:cat>
            <c:strRef>
              <c:f>(EstadoCompuerta!$C$52:$C$60,EstadoCompuerta!$C$62:$C$526)</c:f>
              <c:strCache>
                <c:ptCount val="464"/>
                <c:pt idx="0">
                  <c:v>30/08/2019</c:v>
                </c:pt>
                <c:pt idx="1">
                  <c:v>06/09/2019</c:v>
                </c:pt>
                <c:pt idx="2">
                  <c:v>20/09/2019</c:v>
                </c:pt>
                <c:pt idx="3">
                  <c:v>26/09/2019</c:v>
                </c:pt>
                <c:pt idx="4">
                  <c:v>02/10/2019</c:v>
                </c:pt>
                <c:pt idx="5">
                  <c:v>09/10/2019</c:v>
                </c:pt>
                <c:pt idx="6">
                  <c:v>16/10/2019</c:v>
                </c:pt>
                <c:pt idx="7">
                  <c:v>23/10/2019</c:v>
                </c:pt>
                <c:pt idx="8">
                  <c:v>30/10/2019</c:v>
                </c:pt>
                <c:pt idx="9">
                  <c:v>06/11/2019</c:v>
                </c:pt>
                <c:pt idx="10">
                  <c:v>11/11/2019</c:v>
                </c:pt>
                <c:pt idx="11">
                  <c:v>19/11/2019</c:v>
                </c:pt>
                <c:pt idx="12">
                  <c:v>26/11/2019</c:v>
                </c:pt>
                <c:pt idx="13">
                  <c:v>05/12/2019</c:v>
                </c:pt>
                <c:pt idx="14">
                  <c:v>10/12/2019</c:v>
                </c:pt>
                <c:pt idx="15">
                  <c:v>17/12/2019</c:v>
                </c:pt>
                <c:pt idx="16">
                  <c:v>23/12/2019</c:v>
                </c:pt>
                <c:pt idx="17">
                  <c:v>30/12/2019</c:v>
                </c:pt>
                <c:pt idx="18">
                  <c:v>07/01/2020</c:v>
                </c:pt>
                <c:pt idx="19">
                  <c:v>14/01/2020</c:v>
                </c:pt>
                <c:pt idx="20">
                  <c:v>22/01/2020</c:v>
                </c:pt>
                <c:pt idx="21">
                  <c:v>28/01/2020</c:v>
                </c:pt>
                <c:pt idx="22">
                  <c:v>04/02/2020</c:v>
                </c:pt>
                <c:pt idx="23">
                  <c:v>11/02/2020</c:v>
                </c:pt>
                <c:pt idx="24">
                  <c:v>18/02/2020</c:v>
                </c:pt>
                <c:pt idx="25">
                  <c:v>25/02/2020</c:v>
                </c:pt>
                <c:pt idx="26">
                  <c:v>03/03/2020</c:v>
                </c:pt>
                <c:pt idx="27">
                  <c:v>10/03/2020</c:v>
                </c:pt>
                <c:pt idx="28">
                  <c:v>17/03/2020</c:v>
                </c:pt>
                <c:pt idx="29">
                  <c:v>26/03/2020</c:v>
                </c:pt>
                <c:pt idx="30">
                  <c:v>31/03/2020</c:v>
                </c:pt>
                <c:pt idx="31">
                  <c:v>07/04/2020</c:v>
                </c:pt>
                <c:pt idx="32">
                  <c:v>14/04/2020</c:v>
                </c:pt>
                <c:pt idx="33">
                  <c:v>21/04/2020</c:v>
                </c:pt>
                <c:pt idx="34">
                  <c:v>28/04/2020</c:v>
                </c:pt>
                <c:pt idx="35">
                  <c:v>05/05/2020</c:v>
                </c:pt>
                <c:pt idx="36">
                  <c:v>12/05/2020</c:v>
                </c:pt>
                <c:pt idx="37">
                  <c:v>19/05/2020</c:v>
                </c:pt>
                <c:pt idx="38">
                  <c:v>26/05/2020</c:v>
                </c:pt>
                <c:pt idx="39">
                  <c:v>01/06/2020</c:v>
                </c:pt>
                <c:pt idx="40">
                  <c:v>09/06/2020</c:v>
                </c:pt>
                <c:pt idx="41">
                  <c:v>16/06/2020</c:v>
                </c:pt>
                <c:pt idx="42">
                  <c:v>22/06/2020</c:v>
                </c:pt>
                <c:pt idx="43">
                  <c:v>30/06/2020</c:v>
                </c:pt>
                <c:pt idx="44">
                  <c:v>07/07/2020</c:v>
                </c:pt>
                <c:pt idx="45">
                  <c:v>14/07/2020</c:v>
                </c:pt>
                <c:pt idx="46">
                  <c:v>21/07/2020</c:v>
                </c:pt>
                <c:pt idx="47">
                  <c:v>28/07/2020</c:v>
                </c:pt>
                <c:pt idx="48">
                  <c:v>04/08/2020</c:v>
                </c:pt>
                <c:pt idx="49">
                  <c:v>11/08/2020</c:v>
                </c:pt>
                <c:pt idx="50">
                  <c:v>18/08/2020</c:v>
                </c:pt>
                <c:pt idx="51">
                  <c:v>25/08/2020</c:v>
                </c:pt>
                <c:pt idx="52">
                  <c:v>01/09/2020</c:v>
                </c:pt>
                <c:pt idx="53">
                  <c:v>08/09/2020</c:v>
                </c:pt>
                <c:pt idx="54">
                  <c:v>15/09/2020</c:v>
                </c:pt>
                <c:pt idx="55">
                  <c:v>22/09/2020</c:v>
                </c:pt>
                <c:pt idx="56">
                  <c:v>29/09/2020</c:v>
                </c:pt>
                <c:pt idx="57">
                  <c:v>06/10/2020</c:v>
                </c:pt>
                <c:pt idx="58">
                  <c:v>13/10/2020</c:v>
                </c:pt>
                <c:pt idx="59">
                  <c:v>20/10/2020</c:v>
                </c:pt>
                <c:pt idx="60">
                  <c:v>27/10/2020</c:v>
                </c:pt>
                <c:pt idx="61">
                  <c:v>03/11/2020</c:v>
                </c:pt>
                <c:pt idx="62">
                  <c:v>10/11/2020</c:v>
                </c:pt>
                <c:pt idx="63">
                  <c:v>17/11/2020</c:v>
                </c:pt>
                <c:pt idx="64">
                  <c:v>24/11/2020</c:v>
                </c:pt>
                <c:pt idx="65">
                  <c:v>01/12/2020</c:v>
                </c:pt>
                <c:pt idx="66">
                  <c:v>08/12/2020</c:v>
                </c:pt>
                <c:pt idx="67">
                  <c:v>15/12/2020</c:v>
                </c:pt>
                <c:pt idx="68">
                  <c:v>22/12/2020</c:v>
                </c:pt>
                <c:pt idx="69">
                  <c:v>29/12/2020</c:v>
                </c:pt>
                <c:pt idx="70">
                  <c:v>05/01/2021</c:v>
                </c:pt>
                <c:pt idx="71">
                  <c:v>12/01/2021</c:v>
                </c:pt>
                <c:pt idx="72">
                  <c:v>19/01/2021</c:v>
                </c:pt>
                <c:pt idx="73">
                  <c:v>26/01/2021</c:v>
                </c:pt>
                <c:pt idx="74">
                  <c:v>02/02/2021</c:v>
                </c:pt>
                <c:pt idx="75">
                  <c:v>09/02/2021</c:v>
                </c:pt>
                <c:pt idx="76">
                  <c:v>16/02/2021</c:v>
                </c:pt>
                <c:pt idx="77">
                  <c:v>23/02/2021</c:v>
                </c:pt>
                <c:pt idx="78">
                  <c:v>02/03/2021</c:v>
                </c:pt>
                <c:pt idx="79">
                  <c:v>09/03/2021</c:v>
                </c:pt>
                <c:pt idx="80">
                  <c:v>16/03/2021</c:v>
                </c:pt>
                <c:pt idx="81">
                  <c:v>23/03/2021</c:v>
                </c:pt>
                <c:pt idx="82">
                  <c:v>30/03/2021</c:v>
                </c:pt>
                <c:pt idx="83">
                  <c:v>07/04/2021</c:v>
                </c:pt>
                <c:pt idx="84">
                  <c:v>13/04/2021</c:v>
                </c:pt>
                <c:pt idx="85">
                  <c:v>20/04/2021</c:v>
                </c:pt>
                <c:pt idx="86">
                  <c:v>27/04/2021</c:v>
                </c:pt>
                <c:pt idx="87">
                  <c:v>04/05/2021</c:v>
                </c:pt>
                <c:pt idx="88">
                  <c:v>11/05/2021</c:v>
                </c:pt>
                <c:pt idx="89">
                  <c:v>18/05/2021</c:v>
                </c:pt>
                <c:pt idx="90">
                  <c:v>25/05/2021</c:v>
                </c:pt>
                <c:pt idx="91">
                  <c:v>01/06/2021</c:v>
                </c:pt>
                <c:pt idx="92">
                  <c:v>07/06/2021</c:v>
                </c:pt>
                <c:pt idx="93">
                  <c:v>14/06/2021</c:v>
                </c:pt>
                <c:pt idx="94">
                  <c:v>21/06/2021</c:v>
                </c:pt>
                <c:pt idx="95">
                  <c:v>28/06/2021</c:v>
                </c:pt>
                <c:pt idx="96">
                  <c:v>05/07/2021</c:v>
                </c:pt>
                <c:pt idx="97">
                  <c:v>12/07/2021</c:v>
                </c:pt>
                <c:pt idx="98">
                  <c:v>19/07/2021</c:v>
                </c:pt>
                <c:pt idx="99">
                  <c:v>26/07/2021</c:v>
                </c:pt>
                <c:pt idx="100">
                  <c:v>02/08/2021</c:v>
                </c:pt>
                <c:pt idx="101">
                  <c:v>09/08/2021</c:v>
                </c:pt>
                <c:pt idx="102">
                  <c:v>16/08/2021</c:v>
                </c:pt>
                <c:pt idx="103">
                  <c:v>23/08/2021</c:v>
                </c:pt>
                <c:pt idx="104">
                  <c:v>24/08/2021</c:v>
                </c:pt>
                <c:pt idx="105">
                  <c:v>25/08/2021</c:v>
                </c:pt>
                <c:pt idx="106">
                  <c:v>26/08/2021</c:v>
                </c:pt>
                <c:pt idx="107">
                  <c:v>27/08/2021</c:v>
                </c:pt>
                <c:pt idx="108">
                  <c:v>28/08/2021</c:v>
                </c:pt>
                <c:pt idx="109">
                  <c:v>29/08/2021</c:v>
                </c:pt>
                <c:pt idx="110">
                  <c:v>30/08/2021</c:v>
                </c:pt>
                <c:pt idx="111">
                  <c:v>31/08/2021</c:v>
                </c:pt>
                <c:pt idx="112">
                  <c:v>01/09/2021</c:v>
                </c:pt>
                <c:pt idx="113">
                  <c:v>02/09/2021</c:v>
                </c:pt>
                <c:pt idx="114">
                  <c:v>03/09/2021</c:v>
                </c:pt>
                <c:pt idx="115">
                  <c:v>04/09/2021</c:v>
                </c:pt>
                <c:pt idx="116">
                  <c:v>05/09/2021</c:v>
                </c:pt>
                <c:pt idx="117">
                  <c:v>06/09/2021</c:v>
                </c:pt>
                <c:pt idx="118">
                  <c:v>07/09/2021</c:v>
                </c:pt>
                <c:pt idx="119">
                  <c:v>08/09/2021</c:v>
                </c:pt>
                <c:pt idx="120">
                  <c:v>09/09/2021</c:v>
                </c:pt>
                <c:pt idx="121">
                  <c:v>10/09/2021</c:v>
                </c:pt>
                <c:pt idx="122">
                  <c:v>11/09/2021</c:v>
                </c:pt>
                <c:pt idx="123">
                  <c:v>12/09/2021</c:v>
                </c:pt>
                <c:pt idx="124">
                  <c:v>13/09/2021</c:v>
                </c:pt>
                <c:pt idx="125">
                  <c:v>14/09/2021</c:v>
                </c:pt>
                <c:pt idx="126">
                  <c:v>15/09/2021</c:v>
                </c:pt>
                <c:pt idx="127">
                  <c:v>16/09/2021</c:v>
                </c:pt>
                <c:pt idx="128">
                  <c:v>17/09/2021</c:v>
                </c:pt>
                <c:pt idx="129">
                  <c:v>18/09/2021</c:v>
                </c:pt>
                <c:pt idx="130">
                  <c:v>19/09/2021</c:v>
                </c:pt>
                <c:pt idx="131">
                  <c:v>20/09/2021</c:v>
                </c:pt>
                <c:pt idx="132">
                  <c:v>23/09/2021</c:v>
                </c:pt>
                <c:pt idx="133">
                  <c:v>29/09/2021</c:v>
                </c:pt>
                <c:pt idx="134">
                  <c:v>07/10/2021</c:v>
                </c:pt>
                <c:pt idx="135">
                  <c:v>15/10/2021</c:v>
                </c:pt>
                <c:pt idx="136">
                  <c:v>22/10/2021</c:v>
                </c:pt>
                <c:pt idx="137">
                  <c:v>28/10/2021</c:v>
                </c:pt>
                <c:pt idx="138">
                  <c:v>05/11/2021</c:v>
                </c:pt>
                <c:pt idx="139">
                  <c:v>11/11/2021</c:v>
                </c:pt>
                <c:pt idx="140">
                  <c:v>17/11/2021</c:v>
                </c:pt>
                <c:pt idx="141">
                  <c:v>24/11/2021</c:v>
                </c:pt>
                <c:pt idx="142">
                  <c:v>01/12/2021</c:v>
                </c:pt>
                <c:pt idx="143">
                  <c:v>09/12/2021</c:v>
                </c:pt>
                <c:pt idx="144">
                  <c:v>17/12/2021</c:v>
                </c:pt>
                <c:pt idx="145">
                  <c:v>22/12/2021</c:v>
                </c:pt>
                <c:pt idx="146">
                  <c:v>29/12/2021</c:v>
                </c:pt>
                <c:pt idx="147">
                  <c:v>03/01/2022</c:v>
                </c:pt>
                <c:pt idx="148">
                  <c:v>12/01/2022</c:v>
                </c:pt>
                <c:pt idx="149">
                  <c:v>19/01/2022</c:v>
                </c:pt>
                <c:pt idx="150">
                  <c:v>24/01/2022</c:v>
                </c:pt>
                <c:pt idx="151">
                  <c:v>01/02/2022</c:v>
                </c:pt>
                <c:pt idx="152">
                  <c:v>09/02/2022</c:v>
                </c:pt>
                <c:pt idx="153">
                  <c:v>15/02/2022</c:v>
                </c:pt>
                <c:pt idx="154">
                  <c:v>23/02/2022</c:v>
                </c:pt>
                <c:pt idx="155">
                  <c:v>01/03/2022</c:v>
                </c:pt>
                <c:pt idx="156">
                  <c:v>09/03/2022</c:v>
                </c:pt>
                <c:pt idx="157">
                  <c:v>14/03/2022</c:v>
                </c:pt>
                <c:pt idx="158">
                  <c:v>24/03/2022</c:v>
                </c:pt>
                <c:pt idx="159">
                  <c:v>30/03/2022</c:v>
                </c:pt>
                <c:pt idx="160">
                  <c:v>04/04/2022</c:v>
                </c:pt>
                <c:pt idx="161">
                  <c:v>11/04/2022</c:v>
                </c:pt>
                <c:pt idx="162">
                  <c:v>21/04/2022</c:v>
                </c:pt>
                <c:pt idx="163">
                  <c:v>26/04/2022</c:v>
                </c:pt>
                <c:pt idx="164">
                  <c:v>05/05/2022</c:v>
                </c:pt>
                <c:pt idx="165">
                  <c:v>11/05/2022</c:v>
                </c:pt>
                <c:pt idx="166">
                  <c:v>18/05/2022</c:v>
                </c:pt>
                <c:pt idx="167">
                  <c:v>25-26/05/2022</c:v>
                </c:pt>
                <c:pt idx="168">
                  <c:v>02/06/2022</c:v>
                </c:pt>
                <c:pt idx="169">
                  <c:v>03/06/2022</c:v>
                </c:pt>
                <c:pt idx="170">
                  <c:v>04/06/2022</c:v>
                </c:pt>
                <c:pt idx="171">
                  <c:v>05/06/2022</c:v>
                </c:pt>
                <c:pt idx="172">
                  <c:v>06/06/2022</c:v>
                </c:pt>
                <c:pt idx="173">
                  <c:v>07/06/2022</c:v>
                </c:pt>
                <c:pt idx="174">
                  <c:v>08/06/2022</c:v>
                </c:pt>
                <c:pt idx="175">
                  <c:v>09/06/2022</c:v>
                </c:pt>
                <c:pt idx="176">
                  <c:v>10/06/2022</c:v>
                </c:pt>
                <c:pt idx="177">
                  <c:v>11/06/2022</c:v>
                </c:pt>
                <c:pt idx="178">
                  <c:v>12/06/2022</c:v>
                </c:pt>
                <c:pt idx="179">
                  <c:v>13/06/2022</c:v>
                </c:pt>
                <c:pt idx="180">
                  <c:v>14/06/2022</c:v>
                </c:pt>
                <c:pt idx="181">
                  <c:v>15/06/2022</c:v>
                </c:pt>
                <c:pt idx="182">
                  <c:v>16/06/2022</c:v>
                </c:pt>
                <c:pt idx="183">
                  <c:v>17/06/2022</c:v>
                </c:pt>
                <c:pt idx="184">
                  <c:v>18/06/2022</c:v>
                </c:pt>
                <c:pt idx="185">
                  <c:v>19/06/2022</c:v>
                </c:pt>
                <c:pt idx="186">
                  <c:v>20/06/2022</c:v>
                </c:pt>
                <c:pt idx="187">
                  <c:v>21/06/2022</c:v>
                </c:pt>
                <c:pt idx="188">
                  <c:v>22/06/2022</c:v>
                </c:pt>
                <c:pt idx="189">
                  <c:v>23/06/2022</c:v>
                </c:pt>
                <c:pt idx="190">
                  <c:v>24/06/2022</c:v>
                </c:pt>
                <c:pt idx="191">
                  <c:v>25/06/2022</c:v>
                </c:pt>
                <c:pt idx="192">
                  <c:v>26/06/2022</c:v>
                </c:pt>
                <c:pt idx="193">
                  <c:v>27/06/2022</c:v>
                </c:pt>
                <c:pt idx="194">
                  <c:v>28/06/2022</c:v>
                </c:pt>
                <c:pt idx="195">
                  <c:v>29/06/2022</c:v>
                </c:pt>
                <c:pt idx="196">
                  <c:v>30/06/2022</c:v>
                </c:pt>
                <c:pt idx="197">
                  <c:v>01/07/2022</c:v>
                </c:pt>
                <c:pt idx="198">
                  <c:v>02/07/2022</c:v>
                </c:pt>
                <c:pt idx="199">
                  <c:v>03/07/2022</c:v>
                </c:pt>
                <c:pt idx="200">
                  <c:v>04/07/2022</c:v>
                </c:pt>
                <c:pt idx="201">
                  <c:v>05/07/2022</c:v>
                </c:pt>
                <c:pt idx="202">
                  <c:v>06/07/2022</c:v>
                </c:pt>
                <c:pt idx="203">
                  <c:v>07/07/2022</c:v>
                </c:pt>
                <c:pt idx="204">
                  <c:v>08/07/2022</c:v>
                </c:pt>
                <c:pt idx="205">
                  <c:v>09/07/2022</c:v>
                </c:pt>
                <c:pt idx="206">
                  <c:v>10/07/2022</c:v>
                </c:pt>
                <c:pt idx="207">
                  <c:v>11/07/2022</c:v>
                </c:pt>
                <c:pt idx="208">
                  <c:v>12/07/2022</c:v>
                </c:pt>
                <c:pt idx="209">
                  <c:v>13/07/2022</c:v>
                </c:pt>
                <c:pt idx="210">
                  <c:v>14/07/2022</c:v>
                </c:pt>
                <c:pt idx="211">
                  <c:v>15/07/2022</c:v>
                </c:pt>
                <c:pt idx="212">
                  <c:v>16/07/2022</c:v>
                </c:pt>
                <c:pt idx="213">
                  <c:v>17/07/2022</c:v>
                </c:pt>
                <c:pt idx="214">
                  <c:v>18/07/2022</c:v>
                </c:pt>
                <c:pt idx="215">
                  <c:v>19/07/2022</c:v>
                </c:pt>
                <c:pt idx="216">
                  <c:v>20/07/2022</c:v>
                </c:pt>
                <c:pt idx="217">
                  <c:v>21/07/2022</c:v>
                </c:pt>
                <c:pt idx="218">
                  <c:v>22/07/2022</c:v>
                </c:pt>
                <c:pt idx="219">
                  <c:v>23/07/2022</c:v>
                </c:pt>
                <c:pt idx="220">
                  <c:v>24/07/2022</c:v>
                </c:pt>
                <c:pt idx="221">
                  <c:v>25/07/2022</c:v>
                </c:pt>
                <c:pt idx="222">
                  <c:v>26/07/2022</c:v>
                </c:pt>
                <c:pt idx="223">
                  <c:v>27/07/2022</c:v>
                </c:pt>
                <c:pt idx="224">
                  <c:v>28/07/2022</c:v>
                </c:pt>
                <c:pt idx="225">
                  <c:v>29/07/2022</c:v>
                </c:pt>
                <c:pt idx="226">
                  <c:v>30/07/2022</c:v>
                </c:pt>
                <c:pt idx="227">
                  <c:v>31/07/2022</c:v>
                </c:pt>
                <c:pt idx="228">
                  <c:v>01/08/2022</c:v>
                </c:pt>
                <c:pt idx="229">
                  <c:v>02/08/2022</c:v>
                </c:pt>
                <c:pt idx="230">
                  <c:v>03/08/2022</c:v>
                </c:pt>
                <c:pt idx="231">
                  <c:v>04/08/2022</c:v>
                </c:pt>
                <c:pt idx="232">
                  <c:v>05/08/2022</c:v>
                </c:pt>
                <c:pt idx="233">
                  <c:v>06/08/2022</c:v>
                </c:pt>
                <c:pt idx="234">
                  <c:v>07/08/2022</c:v>
                </c:pt>
                <c:pt idx="235">
                  <c:v>08/08/2022</c:v>
                </c:pt>
                <c:pt idx="236">
                  <c:v>09/08/2022</c:v>
                </c:pt>
                <c:pt idx="237">
                  <c:v>10/08/2022</c:v>
                </c:pt>
                <c:pt idx="238">
                  <c:v>11/08/2022</c:v>
                </c:pt>
                <c:pt idx="239">
                  <c:v>12/08/2022</c:v>
                </c:pt>
                <c:pt idx="240">
                  <c:v>13/08/2022</c:v>
                </c:pt>
                <c:pt idx="241">
                  <c:v>14/08/2022</c:v>
                </c:pt>
                <c:pt idx="242">
                  <c:v>15/08/2022</c:v>
                </c:pt>
                <c:pt idx="243">
                  <c:v>16/08/2022</c:v>
                </c:pt>
                <c:pt idx="244">
                  <c:v>17/08/2022</c:v>
                </c:pt>
                <c:pt idx="245">
                  <c:v>18/08/2022</c:v>
                </c:pt>
                <c:pt idx="246">
                  <c:v>19/08/2022</c:v>
                </c:pt>
                <c:pt idx="247">
                  <c:v>20/08/2022</c:v>
                </c:pt>
                <c:pt idx="248">
                  <c:v>21/08/2022</c:v>
                </c:pt>
                <c:pt idx="249">
                  <c:v>22/08/2022</c:v>
                </c:pt>
                <c:pt idx="250">
                  <c:v>23/08/2022</c:v>
                </c:pt>
                <c:pt idx="251">
                  <c:v>24/08/2022</c:v>
                </c:pt>
                <c:pt idx="252">
                  <c:v>25/08/2022</c:v>
                </c:pt>
                <c:pt idx="253">
                  <c:v>26/08/2022</c:v>
                </c:pt>
                <c:pt idx="254">
                  <c:v>27/08/2022</c:v>
                </c:pt>
                <c:pt idx="255">
                  <c:v>28/08/2022</c:v>
                </c:pt>
                <c:pt idx="256">
                  <c:v>29/08/2022</c:v>
                </c:pt>
                <c:pt idx="257">
                  <c:v>30/08/2022</c:v>
                </c:pt>
                <c:pt idx="258">
                  <c:v>31/08/2022</c:v>
                </c:pt>
                <c:pt idx="259">
                  <c:v>01/09/2022</c:v>
                </c:pt>
                <c:pt idx="260">
                  <c:v>02/09/2022</c:v>
                </c:pt>
                <c:pt idx="261">
                  <c:v>03/09/2022</c:v>
                </c:pt>
                <c:pt idx="262">
                  <c:v>04/09/2022</c:v>
                </c:pt>
                <c:pt idx="263">
                  <c:v>07/09/2022</c:v>
                </c:pt>
                <c:pt idx="264">
                  <c:v>08/09/2022</c:v>
                </c:pt>
                <c:pt idx="265">
                  <c:v>09/09/2022</c:v>
                </c:pt>
                <c:pt idx="266">
                  <c:v>14/09/2022</c:v>
                </c:pt>
                <c:pt idx="267">
                  <c:v>15/09/2022</c:v>
                </c:pt>
                <c:pt idx="268">
                  <c:v>16/09/2022</c:v>
                </c:pt>
                <c:pt idx="269">
                  <c:v>21/09/2022</c:v>
                </c:pt>
                <c:pt idx="270">
                  <c:v>22/09/2022</c:v>
                </c:pt>
                <c:pt idx="271">
                  <c:v>23/09/2022</c:v>
                </c:pt>
                <c:pt idx="272">
                  <c:v>26/09/2022</c:v>
                </c:pt>
                <c:pt idx="273">
                  <c:v>28/09/2022</c:v>
                </c:pt>
                <c:pt idx="274">
                  <c:v>30/09/2022</c:v>
                </c:pt>
                <c:pt idx="275">
                  <c:v>03/10/2022</c:v>
                </c:pt>
                <c:pt idx="276">
                  <c:v>06/10/2022</c:v>
                </c:pt>
                <c:pt idx="277">
                  <c:v>10/10/2022</c:v>
                </c:pt>
                <c:pt idx="278">
                  <c:v>13/10/2022</c:v>
                </c:pt>
                <c:pt idx="279">
                  <c:v>17/10/2022</c:v>
                </c:pt>
                <c:pt idx="280">
                  <c:v>21/10/2022</c:v>
                </c:pt>
                <c:pt idx="281">
                  <c:v>24/10/2022</c:v>
                </c:pt>
                <c:pt idx="282">
                  <c:v>27/10/2022</c:v>
                </c:pt>
                <c:pt idx="283">
                  <c:v>02/11/2022</c:v>
                </c:pt>
                <c:pt idx="284">
                  <c:v>04/11/2022</c:v>
                </c:pt>
                <c:pt idx="285">
                  <c:v>07/11/2022</c:v>
                </c:pt>
                <c:pt idx="286">
                  <c:v>10/11/2022</c:v>
                </c:pt>
                <c:pt idx="287">
                  <c:v>14/11/2022</c:v>
                </c:pt>
                <c:pt idx="288">
                  <c:v>17/11/2022</c:v>
                </c:pt>
                <c:pt idx="289">
                  <c:v>21/11/2022</c:v>
                </c:pt>
                <c:pt idx="290">
                  <c:v>24/11/2022</c:v>
                </c:pt>
                <c:pt idx="291">
                  <c:v>28/11/2022</c:v>
                </c:pt>
                <c:pt idx="292">
                  <c:v>01/12/2022</c:v>
                </c:pt>
                <c:pt idx="293">
                  <c:v>05/12/2022</c:v>
                </c:pt>
                <c:pt idx="294">
                  <c:v>07/12/2022</c:v>
                </c:pt>
                <c:pt idx="295">
                  <c:v>12/12/2022</c:v>
                </c:pt>
                <c:pt idx="296">
                  <c:v>15/12/2022</c:v>
                </c:pt>
                <c:pt idx="297">
                  <c:v>19/12/2022</c:v>
                </c:pt>
                <c:pt idx="298">
                  <c:v>22/12/2022</c:v>
                </c:pt>
                <c:pt idx="299">
                  <c:v>27/12/2022</c:v>
                </c:pt>
                <c:pt idx="300">
                  <c:v>29/12/2022</c:v>
                </c:pt>
                <c:pt idx="301">
                  <c:v>03/01/2023</c:v>
                </c:pt>
                <c:pt idx="302">
                  <c:v>04/01/2023</c:v>
                </c:pt>
                <c:pt idx="303">
                  <c:v>09/01/2023</c:v>
                </c:pt>
                <c:pt idx="304">
                  <c:v>12/01/2023</c:v>
                </c:pt>
                <c:pt idx="305">
                  <c:v>16/01/2023</c:v>
                </c:pt>
                <c:pt idx="306">
                  <c:v>19/01/2023</c:v>
                </c:pt>
                <c:pt idx="307">
                  <c:v>23/01/2023</c:v>
                </c:pt>
                <c:pt idx="308">
                  <c:v>26/01/2023</c:v>
                </c:pt>
                <c:pt idx="309">
                  <c:v>30/01/2023</c:v>
                </c:pt>
                <c:pt idx="310">
                  <c:v>06/02/2023</c:v>
                </c:pt>
                <c:pt idx="311">
                  <c:v>09/02/2023</c:v>
                </c:pt>
                <c:pt idx="312">
                  <c:v>13/02/2023</c:v>
                </c:pt>
                <c:pt idx="313">
                  <c:v>15/02/2023</c:v>
                </c:pt>
                <c:pt idx="314">
                  <c:v>17/02/2023</c:v>
                </c:pt>
                <c:pt idx="315">
                  <c:v>20/02/2023</c:v>
                </c:pt>
                <c:pt idx="316">
                  <c:v>22/02/2023</c:v>
                </c:pt>
                <c:pt idx="317">
                  <c:v>24/02/2023</c:v>
                </c:pt>
                <c:pt idx="318">
                  <c:v>27/02/2023</c:v>
                </c:pt>
                <c:pt idx="319">
                  <c:v>01/03/2023</c:v>
                </c:pt>
                <c:pt idx="320">
                  <c:v>03/03/2023</c:v>
                </c:pt>
                <c:pt idx="321">
                  <c:v>06/03/2023</c:v>
                </c:pt>
                <c:pt idx="322">
                  <c:v>08/03/2023</c:v>
                </c:pt>
                <c:pt idx="323">
                  <c:v>10/03/2023</c:v>
                </c:pt>
                <c:pt idx="324">
                  <c:v>13/03/2023</c:v>
                </c:pt>
                <c:pt idx="325">
                  <c:v>15/03/2023</c:v>
                </c:pt>
                <c:pt idx="326">
                  <c:v>17/03/2023</c:v>
                </c:pt>
                <c:pt idx="327">
                  <c:v>20/03/2023</c:v>
                </c:pt>
                <c:pt idx="328">
                  <c:v>22/03/2023</c:v>
                </c:pt>
                <c:pt idx="329">
                  <c:v>24/03/2023</c:v>
                </c:pt>
                <c:pt idx="330">
                  <c:v>27/03/2023</c:v>
                </c:pt>
                <c:pt idx="331">
                  <c:v>29/03/2023</c:v>
                </c:pt>
                <c:pt idx="332">
                  <c:v>31/03/2023</c:v>
                </c:pt>
                <c:pt idx="333">
                  <c:v>03/04/2023</c:v>
                </c:pt>
                <c:pt idx="334">
                  <c:v>04/04/2023</c:v>
                </c:pt>
                <c:pt idx="335">
                  <c:v>12/04/2023</c:v>
                </c:pt>
                <c:pt idx="336">
                  <c:v>14/04/2023</c:v>
                </c:pt>
                <c:pt idx="337">
                  <c:v>17/04/2023</c:v>
                </c:pt>
                <c:pt idx="338">
                  <c:v>19/04/2023</c:v>
                </c:pt>
                <c:pt idx="339">
                  <c:v>21/04/2023</c:v>
                </c:pt>
                <c:pt idx="340">
                  <c:v>24/04/2023</c:v>
                </c:pt>
                <c:pt idx="341">
                  <c:v>26/04/2023</c:v>
                </c:pt>
                <c:pt idx="342">
                  <c:v>28/04/2023</c:v>
                </c:pt>
                <c:pt idx="343">
                  <c:v>02/05/2023</c:v>
                </c:pt>
                <c:pt idx="344">
                  <c:v>03/05/2023</c:v>
                </c:pt>
                <c:pt idx="345">
                  <c:v>05/05/2023</c:v>
                </c:pt>
                <c:pt idx="346">
                  <c:v>08/05/2023</c:v>
                </c:pt>
                <c:pt idx="347">
                  <c:v>10/05/2023</c:v>
                </c:pt>
                <c:pt idx="348">
                  <c:v>12/05/2023</c:v>
                </c:pt>
                <c:pt idx="349">
                  <c:v>15/05/2023</c:v>
                </c:pt>
                <c:pt idx="350">
                  <c:v>17/05/2023</c:v>
                </c:pt>
                <c:pt idx="351">
                  <c:v>19/05/2023</c:v>
                </c:pt>
                <c:pt idx="352">
                  <c:v>22/05/2023</c:v>
                </c:pt>
                <c:pt idx="353">
                  <c:v>24/05/2023</c:v>
                </c:pt>
                <c:pt idx="354">
                  <c:v>26/05/2023</c:v>
                </c:pt>
                <c:pt idx="355">
                  <c:v>29/05/2023</c:v>
                </c:pt>
                <c:pt idx="356">
                  <c:v>31/05/2023</c:v>
                </c:pt>
                <c:pt idx="357">
                  <c:v>02/06/2023</c:v>
                </c:pt>
                <c:pt idx="358">
                  <c:v>05/06/2023</c:v>
                </c:pt>
                <c:pt idx="359">
                  <c:v>07/06/2023</c:v>
                </c:pt>
                <c:pt idx="360">
                  <c:v>08/06/2023</c:v>
                </c:pt>
                <c:pt idx="361">
                  <c:v>12/06/2023</c:v>
                </c:pt>
                <c:pt idx="362">
                  <c:v>14/06/2023</c:v>
                </c:pt>
                <c:pt idx="363">
                  <c:v>16/06/2023</c:v>
                </c:pt>
                <c:pt idx="364">
                  <c:v>19/06/2023</c:v>
                </c:pt>
                <c:pt idx="365">
                  <c:v>21/06/2023</c:v>
                </c:pt>
                <c:pt idx="366">
                  <c:v>23/06/2023</c:v>
                </c:pt>
                <c:pt idx="367">
                  <c:v>26/06/2023</c:v>
                </c:pt>
                <c:pt idx="368">
                  <c:v>28/06/2023</c:v>
                </c:pt>
                <c:pt idx="369">
                  <c:v>30/06/2023</c:v>
                </c:pt>
                <c:pt idx="370">
                  <c:v>03/07/2023</c:v>
                </c:pt>
                <c:pt idx="371">
                  <c:v>05/07/2023</c:v>
                </c:pt>
                <c:pt idx="372">
                  <c:v>07/07/2023</c:v>
                </c:pt>
                <c:pt idx="373">
                  <c:v>10/07/2023</c:v>
                </c:pt>
                <c:pt idx="374">
                  <c:v>12/07/2023</c:v>
                </c:pt>
                <c:pt idx="375">
                  <c:v>14/07/2023</c:v>
                </c:pt>
                <c:pt idx="376">
                  <c:v>17/07/2023</c:v>
                </c:pt>
                <c:pt idx="377">
                  <c:v>19/07/2023</c:v>
                </c:pt>
                <c:pt idx="378">
                  <c:v>21/07/2023</c:v>
                </c:pt>
                <c:pt idx="379">
                  <c:v>24/07/2023</c:v>
                </c:pt>
                <c:pt idx="380">
                  <c:v>26/07/2023</c:v>
                </c:pt>
                <c:pt idx="381">
                  <c:v>28/07/2023</c:v>
                </c:pt>
                <c:pt idx="382">
                  <c:v>31/07/2023</c:v>
                </c:pt>
                <c:pt idx="383">
                  <c:v>02/08/2023</c:v>
                </c:pt>
                <c:pt idx="384">
                  <c:v>04/08/2023</c:v>
                </c:pt>
                <c:pt idx="385">
                  <c:v>07/08/2023</c:v>
                </c:pt>
                <c:pt idx="386">
                  <c:v>09/08/2023</c:v>
                </c:pt>
                <c:pt idx="387">
                  <c:v>11/08/2023</c:v>
                </c:pt>
                <c:pt idx="388">
                  <c:v>16/08/2023</c:v>
                </c:pt>
                <c:pt idx="389">
                  <c:v>18/08/2023</c:v>
                </c:pt>
                <c:pt idx="390">
                  <c:v>21/08/2023</c:v>
                </c:pt>
                <c:pt idx="391">
                  <c:v>23/08/2023</c:v>
                </c:pt>
                <c:pt idx="392">
                  <c:v>25/08/2023</c:v>
                </c:pt>
                <c:pt idx="393">
                  <c:v>28/08/2023</c:v>
                </c:pt>
                <c:pt idx="394">
                  <c:v>30/08/2023</c:v>
                </c:pt>
                <c:pt idx="395">
                  <c:v>01/09/2023</c:v>
                </c:pt>
                <c:pt idx="396">
                  <c:v>04/09/2023</c:v>
                </c:pt>
                <c:pt idx="397">
                  <c:v>06/09/2023</c:v>
                </c:pt>
                <c:pt idx="398">
                  <c:v>08/09/2023</c:v>
                </c:pt>
                <c:pt idx="399">
                  <c:v>13/09/2023</c:v>
                </c:pt>
                <c:pt idx="400">
                  <c:v>15/09/2023</c:v>
                </c:pt>
                <c:pt idx="401">
                  <c:v>18/09/2023</c:v>
                </c:pt>
                <c:pt idx="402">
                  <c:v>20/09/2023</c:v>
                </c:pt>
                <c:pt idx="403">
                  <c:v>22/09/2023</c:v>
                </c:pt>
                <c:pt idx="404">
                  <c:v>25/09/2023</c:v>
                </c:pt>
                <c:pt idx="405">
                  <c:v>27/09/2023</c:v>
                </c:pt>
                <c:pt idx="406">
                  <c:v>29/09/2023</c:v>
                </c:pt>
                <c:pt idx="407">
                  <c:v>02/10/2023</c:v>
                </c:pt>
                <c:pt idx="408">
                  <c:v>04/10/2023</c:v>
                </c:pt>
                <c:pt idx="409">
                  <c:v>06/10/2023</c:v>
                </c:pt>
                <c:pt idx="410">
                  <c:v>09/10/2023</c:v>
                </c:pt>
                <c:pt idx="411">
                  <c:v>11/09/2023</c:v>
                </c:pt>
                <c:pt idx="412">
                  <c:v>16/10/2023</c:v>
                </c:pt>
                <c:pt idx="413">
                  <c:v>18/10/2023</c:v>
                </c:pt>
                <c:pt idx="414">
                  <c:v>20/10/2023</c:v>
                </c:pt>
                <c:pt idx="415">
                  <c:v>02/11/2023</c:v>
                </c:pt>
                <c:pt idx="416">
                  <c:v>03/11/2023</c:v>
                </c:pt>
                <c:pt idx="417">
                  <c:v>06/11/2023</c:v>
                </c:pt>
                <c:pt idx="418">
                  <c:v>08/11/2023</c:v>
                </c:pt>
                <c:pt idx="419">
                  <c:v>10/11/2023</c:v>
                </c:pt>
                <c:pt idx="420">
                  <c:v>13/11/2023</c:v>
                </c:pt>
                <c:pt idx="421">
                  <c:v>15/11/2023</c:v>
                </c:pt>
                <c:pt idx="422">
                  <c:v>17/11/2023</c:v>
                </c:pt>
                <c:pt idx="423">
                  <c:v>20/11/2023</c:v>
                </c:pt>
                <c:pt idx="424">
                  <c:v>22/11/2023</c:v>
                </c:pt>
                <c:pt idx="425">
                  <c:v>24/11/2023</c:v>
                </c:pt>
                <c:pt idx="426">
                  <c:v>27/11/2023</c:v>
                </c:pt>
                <c:pt idx="427">
                  <c:v>29/11/2023</c:v>
                </c:pt>
                <c:pt idx="428">
                  <c:v>01/12/2023</c:v>
                </c:pt>
                <c:pt idx="429">
                  <c:v>04/12/2023</c:v>
                </c:pt>
                <c:pt idx="430">
                  <c:v>05/12/2023</c:v>
                </c:pt>
                <c:pt idx="431">
                  <c:v>11/12/22023</c:v>
                </c:pt>
                <c:pt idx="432">
                  <c:v>13/12/2023</c:v>
                </c:pt>
                <c:pt idx="433">
                  <c:v>15/12/2023</c:v>
                </c:pt>
                <c:pt idx="434">
                  <c:v>18/12/2023</c:v>
                </c:pt>
                <c:pt idx="435">
                  <c:v>20/12/2023</c:v>
                </c:pt>
                <c:pt idx="436">
                  <c:v>22/12/2023</c:v>
                </c:pt>
                <c:pt idx="437">
                  <c:v>26/12/2023</c:v>
                </c:pt>
                <c:pt idx="438">
                  <c:v>27/12/2023</c:v>
                </c:pt>
                <c:pt idx="439">
                  <c:v>29/12/2023</c:v>
                </c:pt>
                <c:pt idx="440">
                  <c:v>26/01/2024</c:v>
                </c:pt>
                <c:pt idx="441">
                  <c:v>30/01/2024</c:v>
                </c:pt>
                <c:pt idx="442">
                  <c:v>02/02/2024</c:v>
                </c:pt>
                <c:pt idx="443">
                  <c:v>05/02/2024</c:v>
                </c:pt>
                <c:pt idx="444">
                  <c:v>07/02/2024</c:v>
                </c:pt>
                <c:pt idx="445">
                  <c:v>09/02/2024</c:v>
                </c:pt>
                <c:pt idx="446">
                  <c:v>12/02/2024</c:v>
                </c:pt>
                <c:pt idx="447">
                  <c:v>14/02/2024</c:v>
                </c:pt>
                <c:pt idx="448">
                  <c:v>16/02/2024</c:v>
                </c:pt>
                <c:pt idx="449">
                  <c:v>20/02/2024</c:v>
                </c:pt>
                <c:pt idx="450">
                  <c:v>21/02/2024</c:v>
                </c:pt>
                <c:pt idx="451">
                  <c:v>23/02/2024</c:v>
                </c:pt>
                <c:pt idx="452">
                  <c:v>26/02/2024</c:v>
                </c:pt>
                <c:pt idx="453">
                  <c:v>28/02/2024</c:v>
                </c:pt>
                <c:pt idx="454">
                  <c:v>01/03/2024</c:v>
                </c:pt>
                <c:pt idx="455">
                  <c:v>04/03/2024</c:v>
                </c:pt>
                <c:pt idx="456">
                  <c:v>06/03/2024</c:v>
                </c:pt>
                <c:pt idx="457">
                  <c:v>08/03/2024</c:v>
                </c:pt>
                <c:pt idx="458">
                  <c:v>11/03/2024</c:v>
                </c:pt>
                <c:pt idx="459">
                  <c:v>13/03/2024</c:v>
                </c:pt>
                <c:pt idx="460">
                  <c:v>15/03/2024</c:v>
                </c:pt>
                <c:pt idx="461">
                  <c:v>20/03/2024</c:v>
                </c:pt>
                <c:pt idx="462">
                  <c:v>22/02/2024</c:v>
                </c:pt>
                <c:pt idx="463">
                  <c:v>25/03/2024</c:v>
                </c:pt>
              </c:strCache>
            </c:strRef>
          </c:cat>
          <c:val>
            <c:numRef>
              <c:f>(EstadoCompuerta!$G$52:$G$60,EstadoCompuerta!$G$62:$G$526)</c:f>
              <c:numCache>
                <c:formatCode>General</c:formatCode>
                <c:ptCount val="46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0</c:v>
                </c:pt>
                <c:pt idx="56">
                  <c:v>3</c:v>
                </c:pt>
                <c:pt idx="57">
                  <c:v>0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3</c:v>
                </c:pt>
                <c:pt idx="66">
                  <c:v>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9-49D9-B33B-E05123689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566008"/>
        <c:axId val="794560912"/>
      </c:barChart>
      <c:catAx>
        <c:axId val="794566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-5400000"/>
          <a:lstStyle/>
          <a:p>
            <a:pPr>
              <a:defRPr sz="1100" baseline="0"/>
            </a:pPr>
            <a:endParaRPr lang="es-ES"/>
          </a:p>
        </c:txPr>
        <c:crossAx val="794560912"/>
        <c:crossesAt val="-1"/>
        <c:auto val="0"/>
        <c:lblAlgn val="ctr"/>
        <c:lblOffset val="100"/>
        <c:noMultiLvlLbl val="0"/>
      </c:catAx>
      <c:valAx>
        <c:axId val="794560912"/>
        <c:scaling>
          <c:orientation val="minMax"/>
          <c:max val="4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200" baseline="0"/>
            </a:pPr>
            <a:endParaRPr lang="es-ES"/>
          </a:p>
        </c:txPr>
        <c:crossAx val="794566008"/>
        <c:crossesAt val="42746"/>
        <c:crossBetween val="between"/>
        <c:majorUnit val="1"/>
        <c:minorUnit val="1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1266" l="0.70000000000000062" r="0.70000000000000062" t="0.75000000000001266" header="0.30000000000000032" footer="0.3000000000000003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Control</a:t>
            </a:r>
            <a:r>
              <a:rPr lang="es-ES" baseline="0"/>
              <a:t>  de fosfatos</a:t>
            </a:r>
            <a:endParaRPr lang="es-E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622599944032522E-2"/>
          <c:y val="0.2089192917376563"/>
          <c:w val="0.84318288523955531"/>
          <c:h val="0.66730944187444574"/>
        </c:manualLayout>
      </c:layout>
      <c:lineChart>
        <c:grouping val="standard"/>
        <c:varyColors val="0"/>
        <c:ser>
          <c:idx val="0"/>
          <c:order val="0"/>
          <c:tx>
            <c:strRef>
              <c:f>Fosfatos!$C$7</c:f>
              <c:strCache>
                <c:ptCount val="1"/>
                <c:pt idx="0">
                  <c:v>Drenaje Los Alcázares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Fosfatos!$C$8:$C$380</c:f>
              <c:numCache>
                <c:formatCode>0.00</c:formatCode>
                <c:ptCount val="36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90-4922-A27D-BDFB0AF5DFAA}"/>
            </c:ext>
          </c:extLst>
        </c:ser>
        <c:ser>
          <c:idx val="1"/>
          <c:order val="1"/>
          <c:tx>
            <c:strRef>
              <c:f>Fosfatos!$D$7</c:f>
              <c:strCache>
                <c:ptCount val="1"/>
                <c:pt idx="0">
                  <c:v>Desembocadura rambla Albujón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Fosfatos!$D$8:$D$380</c:f>
              <c:numCache>
                <c:formatCode>0.000</c:formatCode>
                <c:ptCount val="364"/>
                <c:pt idx="0">
                  <c:v>2.29</c:v>
                </c:pt>
                <c:pt idx="1">
                  <c:v>1.94</c:v>
                </c:pt>
                <c:pt idx="2">
                  <c:v>1.7</c:v>
                </c:pt>
                <c:pt idx="3">
                  <c:v>1.62</c:v>
                </c:pt>
                <c:pt idx="4">
                  <c:v>0.82</c:v>
                </c:pt>
                <c:pt idx="5">
                  <c:v>0.48</c:v>
                </c:pt>
                <c:pt idx="6">
                  <c:v>0.2</c:v>
                </c:pt>
                <c:pt idx="7">
                  <c:v>0.13</c:v>
                </c:pt>
                <c:pt idx="8">
                  <c:v>9.0999999999999998E-2</c:v>
                </c:pt>
                <c:pt idx="9">
                  <c:v>0.127</c:v>
                </c:pt>
                <c:pt idx="10">
                  <c:v>0.124</c:v>
                </c:pt>
                <c:pt idx="11">
                  <c:v>0.16500000000000001</c:v>
                </c:pt>
                <c:pt idx="12">
                  <c:v>0.52500000000000002</c:v>
                </c:pt>
                <c:pt idx="13">
                  <c:v>0.41899999999999998</c:v>
                </c:pt>
                <c:pt idx="14">
                  <c:v>0.55200000000000005</c:v>
                </c:pt>
                <c:pt idx="15">
                  <c:v>0.56299999999999994</c:v>
                </c:pt>
                <c:pt idx="16">
                  <c:v>0.48799999999999999</c:v>
                </c:pt>
                <c:pt idx="17">
                  <c:v>0.33900000000000002</c:v>
                </c:pt>
                <c:pt idx="18">
                  <c:v>0.22</c:v>
                </c:pt>
                <c:pt idx="19">
                  <c:v>0.157</c:v>
                </c:pt>
                <c:pt idx="20">
                  <c:v>0.22500000000000001</c:v>
                </c:pt>
                <c:pt idx="21">
                  <c:v>0.18</c:v>
                </c:pt>
                <c:pt idx="22">
                  <c:v>0.22700000000000001</c:v>
                </c:pt>
                <c:pt idx="23">
                  <c:v>0.249</c:v>
                </c:pt>
                <c:pt idx="24">
                  <c:v>9.6000000000000002E-2</c:v>
                </c:pt>
                <c:pt idx="25">
                  <c:v>0.17599999999999999</c:v>
                </c:pt>
                <c:pt idx="26">
                  <c:v>0.19500000000000001</c:v>
                </c:pt>
                <c:pt idx="27">
                  <c:v>0.13900000000000001</c:v>
                </c:pt>
                <c:pt idx="28">
                  <c:v>0.17100000000000001</c:v>
                </c:pt>
                <c:pt idx="29">
                  <c:v>0.46400000000000002</c:v>
                </c:pt>
                <c:pt idx="30">
                  <c:v>0.14000000000000001</c:v>
                </c:pt>
                <c:pt idx="31" formatCode="0.00">
                  <c:v>0</c:v>
                </c:pt>
                <c:pt idx="32">
                  <c:v>0.13500000000000001</c:v>
                </c:pt>
                <c:pt idx="33">
                  <c:v>0.215</c:v>
                </c:pt>
                <c:pt idx="34">
                  <c:v>0.48799999999999999</c:v>
                </c:pt>
                <c:pt idx="35">
                  <c:v>0.43</c:v>
                </c:pt>
                <c:pt idx="36">
                  <c:v>0.56899999999999995</c:v>
                </c:pt>
                <c:pt idx="37">
                  <c:v>0.30299999999999999</c:v>
                </c:pt>
                <c:pt idx="38">
                  <c:v>0.67800000000000005</c:v>
                </c:pt>
                <c:pt idx="39">
                  <c:v>0.40200000000000002</c:v>
                </c:pt>
                <c:pt idx="40">
                  <c:v>0.47599999999999998</c:v>
                </c:pt>
                <c:pt idx="41">
                  <c:v>8.1000000000000003E-2</c:v>
                </c:pt>
                <c:pt idx="42">
                  <c:v>0.39900000000000002</c:v>
                </c:pt>
                <c:pt idx="43">
                  <c:v>0.39800000000000002</c:v>
                </c:pt>
                <c:pt idx="44">
                  <c:v>0.40300000000000002</c:v>
                </c:pt>
                <c:pt idx="45">
                  <c:v>0.37</c:v>
                </c:pt>
                <c:pt idx="46">
                  <c:v>1.341</c:v>
                </c:pt>
                <c:pt idx="47">
                  <c:v>0.47399999999999998</c:v>
                </c:pt>
                <c:pt idx="48">
                  <c:v>0.53900000000000003</c:v>
                </c:pt>
                <c:pt idx="49">
                  <c:v>0.46</c:v>
                </c:pt>
                <c:pt idx="50">
                  <c:v>0.33500000000000002</c:v>
                </c:pt>
                <c:pt idx="51">
                  <c:v>9.1999999999999998E-2</c:v>
                </c:pt>
                <c:pt idx="52">
                  <c:v>0.182</c:v>
                </c:pt>
                <c:pt idx="53">
                  <c:v>0.221</c:v>
                </c:pt>
                <c:pt idx="54">
                  <c:v>0.23</c:v>
                </c:pt>
                <c:pt idx="55">
                  <c:v>1.2609999999999999</c:v>
                </c:pt>
                <c:pt idx="56">
                  <c:v>0.89900000000000002</c:v>
                </c:pt>
                <c:pt idx="57">
                  <c:v>0.88400000000000001</c:v>
                </c:pt>
                <c:pt idx="58">
                  <c:v>0.56000000000000005</c:v>
                </c:pt>
                <c:pt idx="59">
                  <c:v>0.80700000000000005</c:v>
                </c:pt>
                <c:pt idx="60">
                  <c:v>0.83399999999999996</c:v>
                </c:pt>
                <c:pt idx="61">
                  <c:v>0.93600000000000005</c:v>
                </c:pt>
                <c:pt idx="62">
                  <c:v>1.169</c:v>
                </c:pt>
                <c:pt idx="63">
                  <c:v>0.64300000000000002</c:v>
                </c:pt>
                <c:pt idx="64">
                  <c:v>0.749</c:v>
                </c:pt>
                <c:pt idx="65">
                  <c:v>0.73499999999999999</c:v>
                </c:pt>
                <c:pt idx="66">
                  <c:v>0.72699999999999998</c:v>
                </c:pt>
                <c:pt idx="67">
                  <c:v>0.73599999999999999</c:v>
                </c:pt>
                <c:pt idx="68">
                  <c:v>0.83199999999999996</c:v>
                </c:pt>
                <c:pt idx="69">
                  <c:v>0.90500000000000003</c:v>
                </c:pt>
                <c:pt idx="70">
                  <c:v>0.995</c:v>
                </c:pt>
                <c:pt idx="71">
                  <c:v>0.82199999999999995</c:v>
                </c:pt>
                <c:pt idx="72">
                  <c:v>0.83</c:v>
                </c:pt>
                <c:pt idx="73">
                  <c:v>0.81899999999999995</c:v>
                </c:pt>
                <c:pt idx="74">
                  <c:v>0.69699999999999995</c:v>
                </c:pt>
                <c:pt idx="75">
                  <c:v>0.95299999999999996</c:v>
                </c:pt>
                <c:pt idx="76">
                  <c:v>0.82</c:v>
                </c:pt>
                <c:pt idx="77">
                  <c:v>0.82199999999999995</c:v>
                </c:pt>
                <c:pt idx="78">
                  <c:v>0.74</c:v>
                </c:pt>
                <c:pt idx="79">
                  <c:v>0.93400000000000005</c:v>
                </c:pt>
                <c:pt idx="80">
                  <c:v>0.81499999999999995</c:v>
                </c:pt>
                <c:pt idx="81">
                  <c:v>0.93500000000000005</c:v>
                </c:pt>
                <c:pt idx="82">
                  <c:v>1.5740000000000001</c:v>
                </c:pt>
                <c:pt idx="83">
                  <c:v>1.51</c:v>
                </c:pt>
                <c:pt idx="84">
                  <c:v>1.399</c:v>
                </c:pt>
                <c:pt idx="85">
                  <c:v>1.6879999999999999</c:v>
                </c:pt>
                <c:pt idx="86">
                  <c:v>1.4750000000000001</c:v>
                </c:pt>
                <c:pt idx="87">
                  <c:v>1.206</c:v>
                </c:pt>
                <c:pt idx="88">
                  <c:v>1.1180000000000001</c:v>
                </c:pt>
                <c:pt idx="89">
                  <c:v>1.2110000000000001</c:v>
                </c:pt>
                <c:pt idx="90">
                  <c:v>1.3380000000000001</c:v>
                </c:pt>
                <c:pt idx="91">
                  <c:v>1.0640000000000001</c:v>
                </c:pt>
                <c:pt idx="92">
                  <c:v>1.2250000000000001</c:v>
                </c:pt>
                <c:pt idx="93">
                  <c:v>1.137</c:v>
                </c:pt>
                <c:pt idx="94">
                  <c:v>1.5569999999999999</c:v>
                </c:pt>
                <c:pt idx="95">
                  <c:v>1.1970000000000001</c:v>
                </c:pt>
                <c:pt idx="96">
                  <c:v>1.222</c:v>
                </c:pt>
                <c:pt idx="97">
                  <c:v>1.625</c:v>
                </c:pt>
                <c:pt idx="98">
                  <c:v>1.179</c:v>
                </c:pt>
                <c:pt idx="99">
                  <c:v>1.274</c:v>
                </c:pt>
                <c:pt idx="100">
                  <c:v>1.5309999999999999</c:v>
                </c:pt>
                <c:pt idx="101">
                  <c:v>1.417</c:v>
                </c:pt>
                <c:pt idx="102">
                  <c:v>1.405</c:v>
                </c:pt>
                <c:pt idx="103">
                  <c:v>2.2410000000000001</c:v>
                </c:pt>
                <c:pt idx="104">
                  <c:v>3.0649999999999999</c:v>
                </c:pt>
                <c:pt idx="105">
                  <c:v>1.95</c:v>
                </c:pt>
                <c:pt idx="106">
                  <c:v>1.857</c:v>
                </c:pt>
                <c:pt idx="107">
                  <c:v>1.623</c:v>
                </c:pt>
                <c:pt idx="108">
                  <c:v>1.7170000000000001</c:v>
                </c:pt>
                <c:pt idx="109">
                  <c:v>0.623</c:v>
                </c:pt>
                <c:pt idx="110">
                  <c:v>0.49299999999999999</c:v>
                </c:pt>
                <c:pt idx="111">
                  <c:v>0.51800000000000002</c:v>
                </c:pt>
                <c:pt idx="112">
                  <c:v>0.44400000000000001</c:v>
                </c:pt>
                <c:pt idx="113">
                  <c:v>0.53900000000000003</c:v>
                </c:pt>
                <c:pt idx="114">
                  <c:v>0.52500000000000002</c:v>
                </c:pt>
                <c:pt idx="115">
                  <c:v>0.51100000000000001</c:v>
                </c:pt>
                <c:pt idx="116">
                  <c:v>0.503</c:v>
                </c:pt>
                <c:pt idx="117">
                  <c:v>0.54700000000000004</c:v>
                </c:pt>
                <c:pt idx="118">
                  <c:v>0.44500000000000001</c:v>
                </c:pt>
                <c:pt idx="119">
                  <c:v>0.48</c:v>
                </c:pt>
                <c:pt idx="120">
                  <c:v>0.40799999999999997</c:v>
                </c:pt>
                <c:pt idx="121">
                  <c:v>0.42599999999999999</c:v>
                </c:pt>
                <c:pt idx="122">
                  <c:v>0.435</c:v>
                </c:pt>
                <c:pt idx="123">
                  <c:v>0.47</c:v>
                </c:pt>
                <c:pt idx="124">
                  <c:v>0.45300000000000001</c:v>
                </c:pt>
                <c:pt idx="125">
                  <c:v>0.34499999999999997</c:v>
                </c:pt>
                <c:pt idx="126">
                  <c:v>0.36499999999999999</c:v>
                </c:pt>
                <c:pt idx="127">
                  <c:v>0.35</c:v>
                </c:pt>
                <c:pt idx="128">
                  <c:v>0.34100000000000003</c:v>
                </c:pt>
                <c:pt idx="129">
                  <c:v>0.4</c:v>
                </c:pt>
                <c:pt idx="130">
                  <c:v>0.40400000000000003</c:v>
                </c:pt>
                <c:pt idx="131">
                  <c:v>0.442</c:v>
                </c:pt>
                <c:pt idx="132">
                  <c:v>0.35099999999999998</c:v>
                </c:pt>
                <c:pt idx="133">
                  <c:v>0.19600000000000001</c:v>
                </c:pt>
                <c:pt idx="134">
                  <c:v>0.41599999999999998</c:v>
                </c:pt>
                <c:pt idx="135">
                  <c:v>0.35599999999999998</c:v>
                </c:pt>
                <c:pt idx="136">
                  <c:v>0.53800000000000003</c:v>
                </c:pt>
                <c:pt idx="137">
                  <c:v>0.34599999999999997</c:v>
                </c:pt>
                <c:pt idx="138">
                  <c:v>0.379</c:v>
                </c:pt>
                <c:pt idx="139">
                  <c:v>0.35399999999999998</c:v>
                </c:pt>
                <c:pt idx="140">
                  <c:v>0.33900000000000002</c:v>
                </c:pt>
                <c:pt idx="141">
                  <c:v>0.34300000000000003</c:v>
                </c:pt>
                <c:pt idx="142">
                  <c:v>0.61399999999999999</c:v>
                </c:pt>
                <c:pt idx="143">
                  <c:v>0.35599999999999998</c:v>
                </c:pt>
                <c:pt idx="144">
                  <c:v>0.38100000000000001</c:v>
                </c:pt>
                <c:pt idx="145">
                  <c:v>0.38200000000000001</c:v>
                </c:pt>
                <c:pt idx="146">
                  <c:v>0.313</c:v>
                </c:pt>
                <c:pt idx="147">
                  <c:v>0.30399999999999999</c:v>
                </c:pt>
                <c:pt idx="148">
                  <c:v>0.34300000000000003</c:v>
                </c:pt>
                <c:pt idx="149">
                  <c:v>0.36299999999999999</c:v>
                </c:pt>
                <c:pt idx="150">
                  <c:v>0.35599999999999998</c:v>
                </c:pt>
                <c:pt idx="151">
                  <c:v>0.378</c:v>
                </c:pt>
                <c:pt idx="152">
                  <c:v>0.32</c:v>
                </c:pt>
                <c:pt idx="153">
                  <c:v>0.38400000000000001</c:v>
                </c:pt>
                <c:pt idx="154">
                  <c:v>0.378</c:v>
                </c:pt>
                <c:pt idx="155">
                  <c:v>0.67400000000000004</c:v>
                </c:pt>
                <c:pt idx="156">
                  <c:v>0.85699999999999998</c:v>
                </c:pt>
                <c:pt idx="157">
                  <c:v>0.47499999999999998</c:v>
                </c:pt>
                <c:pt idx="158">
                  <c:v>0.40899999999999997</c:v>
                </c:pt>
                <c:pt idx="159">
                  <c:v>0.45100000000000001</c:v>
                </c:pt>
                <c:pt idx="160">
                  <c:v>0.36799999999999999</c:v>
                </c:pt>
                <c:pt idx="161">
                  <c:v>0.34</c:v>
                </c:pt>
                <c:pt idx="162">
                  <c:v>0.39100000000000001</c:v>
                </c:pt>
                <c:pt idx="163">
                  <c:v>0.33</c:v>
                </c:pt>
                <c:pt idx="164">
                  <c:v>0.27500000000000002</c:v>
                </c:pt>
                <c:pt idx="165">
                  <c:v>0.33200000000000002</c:v>
                </c:pt>
                <c:pt idx="166">
                  <c:v>0.36799999999999999</c:v>
                </c:pt>
                <c:pt idx="167">
                  <c:v>0.45500000000000002</c:v>
                </c:pt>
                <c:pt idx="168">
                  <c:v>0.45500000000000002</c:v>
                </c:pt>
                <c:pt idx="169">
                  <c:v>1.0760000000000001</c:v>
                </c:pt>
                <c:pt idx="170">
                  <c:v>0.42799999999999999</c:v>
                </c:pt>
                <c:pt idx="171">
                  <c:v>0.42399999999999999</c:v>
                </c:pt>
                <c:pt idx="172">
                  <c:v>0.46800000000000003</c:v>
                </c:pt>
                <c:pt idx="173">
                  <c:v>0.49299999999999999</c:v>
                </c:pt>
                <c:pt idx="174">
                  <c:v>0.40500000000000003</c:v>
                </c:pt>
                <c:pt idx="175">
                  <c:v>0.36499999999999999</c:v>
                </c:pt>
                <c:pt idx="176">
                  <c:v>0.377</c:v>
                </c:pt>
                <c:pt idx="177">
                  <c:v>0.46600000000000003</c:v>
                </c:pt>
                <c:pt idx="178">
                  <c:v>0.49199999999999999</c:v>
                </c:pt>
                <c:pt idx="179">
                  <c:v>0.59799999999999998</c:v>
                </c:pt>
                <c:pt idx="180">
                  <c:v>0.627</c:v>
                </c:pt>
                <c:pt idx="181">
                  <c:v>0.625</c:v>
                </c:pt>
                <c:pt idx="182">
                  <c:v>0.59199999999999997</c:v>
                </c:pt>
                <c:pt idx="183">
                  <c:v>0.94699999999999995</c:v>
                </c:pt>
                <c:pt idx="184">
                  <c:v>0.41399999999999998</c:v>
                </c:pt>
                <c:pt idx="185">
                  <c:v>0.70299999999999996</c:v>
                </c:pt>
                <c:pt idx="186">
                  <c:v>0.54</c:v>
                </c:pt>
                <c:pt idx="187">
                  <c:v>0.54300000000000004</c:v>
                </c:pt>
                <c:pt idx="188">
                  <c:v>0.504</c:v>
                </c:pt>
                <c:pt idx="189">
                  <c:v>0.628</c:v>
                </c:pt>
                <c:pt idx="190">
                  <c:v>0.379</c:v>
                </c:pt>
                <c:pt idx="191">
                  <c:v>0.34899999999999998</c:v>
                </c:pt>
                <c:pt idx="192">
                  <c:v>0.496</c:v>
                </c:pt>
                <c:pt idx="193">
                  <c:v>0.624</c:v>
                </c:pt>
                <c:pt idx="194">
                  <c:v>0.46500000000000002</c:v>
                </c:pt>
                <c:pt idx="195">
                  <c:v>0.63500000000000001</c:v>
                </c:pt>
                <c:pt idx="196">
                  <c:v>0.40799999999999997</c:v>
                </c:pt>
                <c:pt idx="197">
                  <c:v>0.52800000000000002</c:v>
                </c:pt>
                <c:pt idx="198">
                  <c:v>0.3</c:v>
                </c:pt>
                <c:pt idx="199">
                  <c:v>0.373</c:v>
                </c:pt>
                <c:pt idx="200">
                  <c:v>0.621</c:v>
                </c:pt>
                <c:pt idx="201">
                  <c:v>0.90100000000000002</c:v>
                </c:pt>
                <c:pt idx="202">
                  <c:v>0.35</c:v>
                </c:pt>
                <c:pt idx="203">
                  <c:v>0.51800000000000002</c:v>
                </c:pt>
                <c:pt idx="204">
                  <c:v>0.29099999999999998</c:v>
                </c:pt>
                <c:pt idx="205">
                  <c:v>0.42099999999999999</c:v>
                </c:pt>
                <c:pt idx="206">
                  <c:v>0.376</c:v>
                </c:pt>
                <c:pt idx="207">
                  <c:v>0.26300000000000001</c:v>
                </c:pt>
                <c:pt idx="208">
                  <c:v>0.20200000000000001</c:v>
                </c:pt>
                <c:pt idx="209">
                  <c:v>0.64500000000000002</c:v>
                </c:pt>
                <c:pt idx="210">
                  <c:v>0.46100000000000002</c:v>
                </c:pt>
                <c:pt idx="211">
                  <c:v>0.308</c:v>
                </c:pt>
                <c:pt idx="212">
                  <c:v>0.184</c:v>
                </c:pt>
                <c:pt idx="213">
                  <c:v>0.38800000000000001</c:v>
                </c:pt>
                <c:pt idx="214">
                  <c:v>0.27800000000000002</c:v>
                </c:pt>
                <c:pt idx="215">
                  <c:v>0.26700000000000002</c:v>
                </c:pt>
                <c:pt idx="216">
                  <c:v>0.21299999999999999</c:v>
                </c:pt>
                <c:pt idx="217">
                  <c:v>0.307</c:v>
                </c:pt>
                <c:pt idx="218">
                  <c:v>0.38200000000000001</c:v>
                </c:pt>
                <c:pt idx="219">
                  <c:v>0.24</c:v>
                </c:pt>
                <c:pt idx="220">
                  <c:v>0.193</c:v>
                </c:pt>
                <c:pt idx="221">
                  <c:v>0.26400000000000001</c:v>
                </c:pt>
                <c:pt idx="222">
                  <c:v>0.189</c:v>
                </c:pt>
                <c:pt idx="223">
                  <c:v>0.28100000000000003</c:v>
                </c:pt>
                <c:pt idx="224">
                  <c:v>0.33600000000000002</c:v>
                </c:pt>
                <c:pt idx="225">
                  <c:v>0.44400000000000001</c:v>
                </c:pt>
                <c:pt idx="226">
                  <c:v>0.38</c:v>
                </c:pt>
                <c:pt idx="227">
                  <c:v>0.255</c:v>
                </c:pt>
                <c:pt idx="228">
                  <c:v>0.192</c:v>
                </c:pt>
                <c:pt idx="229">
                  <c:v>0.27100000000000002</c:v>
                </c:pt>
                <c:pt idx="230">
                  <c:v>0.27600000000000002</c:v>
                </c:pt>
                <c:pt idx="231">
                  <c:v>0.36499999999999999</c:v>
                </c:pt>
                <c:pt idx="232">
                  <c:v>0.32300000000000001</c:v>
                </c:pt>
                <c:pt idx="233">
                  <c:v>0.24399999999999999</c:v>
                </c:pt>
                <c:pt idx="234">
                  <c:v>0.22900000000000001</c:v>
                </c:pt>
                <c:pt idx="235">
                  <c:v>0.13</c:v>
                </c:pt>
                <c:pt idx="236">
                  <c:v>0.121</c:v>
                </c:pt>
                <c:pt idx="237">
                  <c:v>0.13</c:v>
                </c:pt>
                <c:pt idx="238">
                  <c:v>0.18099999999999999</c:v>
                </c:pt>
                <c:pt idx="239">
                  <c:v>0.13100000000000001</c:v>
                </c:pt>
                <c:pt idx="240">
                  <c:v>0.121</c:v>
                </c:pt>
                <c:pt idx="241">
                  <c:v>0.14399999999999999</c:v>
                </c:pt>
                <c:pt idx="242">
                  <c:v>0.129</c:v>
                </c:pt>
                <c:pt idx="243">
                  <c:v>0.14000000000000001</c:v>
                </c:pt>
                <c:pt idx="244">
                  <c:v>0.16</c:v>
                </c:pt>
                <c:pt idx="245">
                  <c:v>0.17899999999999999</c:v>
                </c:pt>
                <c:pt idx="246">
                  <c:v>0.12</c:v>
                </c:pt>
                <c:pt idx="247">
                  <c:v>0.40799999999999997</c:v>
                </c:pt>
                <c:pt idx="248">
                  <c:v>0.442</c:v>
                </c:pt>
                <c:pt idx="249">
                  <c:v>0.35</c:v>
                </c:pt>
                <c:pt idx="250">
                  <c:v>0.65500000000000003</c:v>
                </c:pt>
                <c:pt idx="251">
                  <c:v>0.76300000000000001</c:v>
                </c:pt>
                <c:pt idx="252">
                  <c:v>0.65700000000000003</c:v>
                </c:pt>
                <c:pt idx="253">
                  <c:v>0.224</c:v>
                </c:pt>
                <c:pt idx="254">
                  <c:v>0.65400000000000003</c:v>
                </c:pt>
                <c:pt idx="255">
                  <c:v>0.34399999999999997</c:v>
                </c:pt>
                <c:pt idx="256">
                  <c:v>0.27100000000000002</c:v>
                </c:pt>
                <c:pt idx="257">
                  <c:v>0.186</c:v>
                </c:pt>
                <c:pt idx="258">
                  <c:v>0.16400000000000001</c:v>
                </c:pt>
                <c:pt idx="259">
                  <c:v>0.156</c:v>
                </c:pt>
                <c:pt idx="260">
                  <c:v>0.14799999999999999</c:v>
                </c:pt>
                <c:pt idx="261">
                  <c:v>0.39800000000000002</c:v>
                </c:pt>
                <c:pt idx="262">
                  <c:v>0.35299999999999998</c:v>
                </c:pt>
                <c:pt idx="263">
                  <c:v>0.32700000000000001</c:v>
                </c:pt>
                <c:pt idx="264">
                  <c:v>0.374</c:v>
                </c:pt>
                <c:pt idx="265">
                  <c:v>0.38300000000000001</c:v>
                </c:pt>
                <c:pt idx="266">
                  <c:v>0.32500000000000001</c:v>
                </c:pt>
                <c:pt idx="267">
                  <c:v>0.59499999999999997</c:v>
                </c:pt>
                <c:pt idx="268">
                  <c:v>0.79300000000000004</c:v>
                </c:pt>
                <c:pt idx="269">
                  <c:v>0.61699999999999999</c:v>
                </c:pt>
                <c:pt idx="270">
                  <c:v>0.68</c:v>
                </c:pt>
                <c:pt idx="271">
                  <c:v>0.36199999999999999</c:v>
                </c:pt>
                <c:pt idx="272">
                  <c:v>0.32700000000000001</c:v>
                </c:pt>
                <c:pt idx="273">
                  <c:v>0.378</c:v>
                </c:pt>
                <c:pt idx="274">
                  <c:v>0.56399999999999995</c:v>
                </c:pt>
                <c:pt idx="275">
                  <c:v>0.27700000000000002</c:v>
                </c:pt>
                <c:pt idx="276">
                  <c:v>0.505</c:v>
                </c:pt>
                <c:pt idx="277">
                  <c:v>0.53700000000000003</c:v>
                </c:pt>
                <c:pt idx="278">
                  <c:v>0.44500000000000001</c:v>
                </c:pt>
                <c:pt idx="279">
                  <c:v>0.438</c:v>
                </c:pt>
                <c:pt idx="280">
                  <c:v>0.54800000000000004</c:v>
                </c:pt>
                <c:pt idx="281">
                  <c:v>0.55900000000000005</c:v>
                </c:pt>
                <c:pt idx="282">
                  <c:v>0.52400000000000002</c:v>
                </c:pt>
                <c:pt idx="283">
                  <c:v>0.50900000000000001</c:v>
                </c:pt>
                <c:pt idx="284">
                  <c:v>0.33700000000000002</c:v>
                </c:pt>
                <c:pt idx="285">
                  <c:v>1.0589999999999999</c:v>
                </c:pt>
                <c:pt idx="286">
                  <c:v>0.50600000000000001</c:v>
                </c:pt>
                <c:pt idx="287">
                  <c:v>0.57899999999999996</c:v>
                </c:pt>
                <c:pt idx="288">
                  <c:v>0.64100000000000001</c:v>
                </c:pt>
                <c:pt idx="289">
                  <c:v>0.63300000000000001</c:v>
                </c:pt>
                <c:pt idx="290">
                  <c:v>0.66100000000000003</c:v>
                </c:pt>
                <c:pt idx="291">
                  <c:v>0.44</c:v>
                </c:pt>
                <c:pt idx="292">
                  <c:v>0.55000000000000004</c:v>
                </c:pt>
                <c:pt idx="293">
                  <c:v>0.309</c:v>
                </c:pt>
                <c:pt idx="294">
                  <c:v>0.42099999999999999</c:v>
                </c:pt>
                <c:pt idx="295">
                  <c:v>0.40899999999999997</c:v>
                </c:pt>
                <c:pt idx="296">
                  <c:v>0.26300000000000001</c:v>
                </c:pt>
                <c:pt idx="297">
                  <c:v>0.26800000000000002</c:v>
                </c:pt>
                <c:pt idx="298">
                  <c:v>0</c:v>
                </c:pt>
                <c:pt idx="299">
                  <c:v>0.29899999999999999</c:v>
                </c:pt>
                <c:pt idx="300">
                  <c:v>0.246</c:v>
                </c:pt>
                <c:pt idx="301">
                  <c:v>0.23</c:v>
                </c:pt>
                <c:pt idx="302">
                  <c:v>0.17599999999999999</c:v>
                </c:pt>
                <c:pt idx="303">
                  <c:v>0.183</c:v>
                </c:pt>
                <c:pt idx="304">
                  <c:v>0.32</c:v>
                </c:pt>
                <c:pt idx="305">
                  <c:v>0.14599999999999999</c:v>
                </c:pt>
                <c:pt idx="306">
                  <c:v>0.23599999999999999</c:v>
                </c:pt>
                <c:pt idx="307">
                  <c:v>0.189</c:v>
                </c:pt>
                <c:pt idx="308">
                  <c:v>0.16200000000000001</c:v>
                </c:pt>
                <c:pt idx="309">
                  <c:v>0.29799999999999999</c:v>
                </c:pt>
                <c:pt idx="310">
                  <c:v>0.40300000000000002</c:v>
                </c:pt>
                <c:pt idx="311">
                  <c:v>0.253</c:v>
                </c:pt>
                <c:pt idx="312">
                  <c:v>0.29399999999999998</c:v>
                </c:pt>
                <c:pt idx="313">
                  <c:v>0.26800000000000002</c:v>
                </c:pt>
                <c:pt idx="314">
                  <c:v>0.25600000000000001</c:v>
                </c:pt>
                <c:pt idx="315">
                  <c:v>0.307</c:v>
                </c:pt>
                <c:pt idx="316">
                  <c:v>0.41099999999999998</c:v>
                </c:pt>
                <c:pt idx="317">
                  <c:v>0.218</c:v>
                </c:pt>
                <c:pt idx="318">
                  <c:v>0.379</c:v>
                </c:pt>
                <c:pt idx="319">
                  <c:v>0.56299999999999994</c:v>
                </c:pt>
                <c:pt idx="320">
                  <c:v>0.316</c:v>
                </c:pt>
                <c:pt idx="321">
                  <c:v>0.254</c:v>
                </c:pt>
                <c:pt idx="322">
                  <c:v>0.151</c:v>
                </c:pt>
                <c:pt idx="323">
                  <c:v>0.18</c:v>
                </c:pt>
                <c:pt idx="324">
                  <c:v>0.29299999999999998</c:v>
                </c:pt>
                <c:pt idx="325">
                  <c:v>0.30299999999999999</c:v>
                </c:pt>
                <c:pt idx="326">
                  <c:v>0.28399999999999997</c:v>
                </c:pt>
                <c:pt idx="327">
                  <c:v>0.23100000000000001</c:v>
                </c:pt>
                <c:pt idx="328">
                  <c:v>0.21299999999999999</c:v>
                </c:pt>
                <c:pt idx="329">
                  <c:v>0.38600000000000001</c:v>
                </c:pt>
                <c:pt idx="330">
                  <c:v>0.316</c:v>
                </c:pt>
                <c:pt idx="331">
                  <c:v>0.27100000000000002</c:v>
                </c:pt>
                <c:pt idx="332">
                  <c:v>0.40799999999999997</c:v>
                </c:pt>
                <c:pt idx="333">
                  <c:v>0.38900000000000001</c:v>
                </c:pt>
                <c:pt idx="334">
                  <c:v>0.35899999999999999</c:v>
                </c:pt>
                <c:pt idx="335">
                  <c:v>0.18099999999999999</c:v>
                </c:pt>
                <c:pt idx="336">
                  <c:v>0.17599999999999999</c:v>
                </c:pt>
                <c:pt idx="337">
                  <c:v>0.51500000000000001</c:v>
                </c:pt>
                <c:pt idx="338">
                  <c:v>0.52100000000000002</c:v>
                </c:pt>
                <c:pt idx="339">
                  <c:v>0.35799999999999998</c:v>
                </c:pt>
                <c:pt idx="340">
                  <c:v>0.38</c:v>
                </c:pt>
                <c:pt idx="341">
                  <c:v>0.38300000000000001</c:v>
                </c:pt>
                <c:pt idx="342">
                  <c:v>0.38</c:v>
                </c:pt>
                <c:pt idx="343">
                  <c:v>0.373</c:v>
                </c:pt>
                <c:pt idx="344">
                  <c:v>0.53900000000000003</c:v>
                </c:pt>
                <c:pt idx="345">
                  <c:v>0.50900000000000001</c:v>
                </c:pt>
                <c:pt idx="346">
                  <c:v>0.40200000000000002</c:v>
                </c:pt>
                <c:pt idx="347">
                  <c:v>0.38</c:v>
                </c:pt>
                <c:pt idx="348">
                  <c:v>0.36399999999999999</c:v>
                </c:pt>
                <c:pt idx="349">
                  <c:v>0.39100000000000001</c:v>
                </c:pt>
                <c:pt idx="350">
                  <c:v>0.33400000000000002</c:v>
                </c:pt>
                <c:pt idx="351">
                  <c:v>0.32600000000000001</c:v>
                </c:pt>
                <c:pt idx="352">
                  <c:v>0.29499999999999998</c:v>
                </c:pt>
                <c:pt idx="353">
                  <c:v>0.34899999999999998</c:v>
                </c:pt>
                <c:pt idx="354">
                  <c:v>0.152</c:v>
                </c:pt>
                <c:pt idx="355">
                  <c:v>0.42199999999999999</c:v>
                </c:pt>
                <c:pt idx="356">
                  <c:v>0.38300000000000001</c:v>
                </c:pt>
                <c:pt idx="357">
                  <c:v>0.59699999999999998</c:v>
                </c:pt>
                <c:pt idx="358">
                  <c:v>0.64</c:v>
                </c:pt>
                <c:pt idx="359">
                  <c:v>0.32200000000000001</c:v>
                </c:pt>
                <c:pt idx="360">
                  <c:v>0.38400000000000001</c:v>
                </c:pt>
                <c:pt idx="361">
                  <c:v>0.38100000000000001</c:v>
                </c:pt>
                <c:pt idx="362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0-4922-A27D-BDFB0AF5DFAA}"/>
            </c:ext>
          </c:extLst>
        </c:ser>
        <c:ser>
          <c:idx val="2"/>
          <c:order val="2"/>
          <c:tx>
            <c:strRef>
              <c:f>Fosfatos!$I$7</c:f>
              <c:strCache>
                <c:ptCount val="1"/>
                <c:pt idx="0">
                  <c:v>Tuberías salmuera bajo N-332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Fosfatos!$I$8:$I$380</c:f>
              <c:numCache>
                <c:formatCode>0.00</c:formatCode>
                <c:ptCount val="36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90-4922-A27D-BDFB0AF5DFAA}"/>
            </c:ext>
          </c:extLst>
        </c:ser>
        <c:ser>
          <c:idx val="3"/>
          <c:order val="3"/>
          <c:tx>
            <c:strRef>
              <c:f>Fosfatos!$J$7</c:f>
              <c:strCache>
                <c:ptCount val="1"/>
                <c:pt idx="0">
                  <c:v>Canal D-7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Fosfatos!$J$8:$J$380</c:f>
              <c:numCache>
                <c:formatCode>0.00</c:formatCode>
                <c:ptCount val="364"/>
                <c:pt idx="7" formatCode="0.000">
                  <c:v>0</c:v>
                </c:pt>
                <c:pt idx="11" formatCode="0.000">
                  <c:v>6.9000000000000006E-2</c:v>
                </c:pt>
                <c:pt idx="14">
                  <c:v>0</c:v>
                </c:pt>
                <c:pt idx="15" formatCode="0.000">
                  <c:v>0</c:v>
                </c:pt>
                <c:pt idx="16" formatCode="0.000">
                  <c:v>0.14199999999999999</c:v>
                </c:pt>
                <c:pt idx="17" formatCode="0.000">
                  <c:v>0</c:v>
                </c:pt>
                <c:pt idx="18" formatCode="0.000">
                  <c:v>0</c:v>
                </c:pt>
                <c:pt idx="21" formatCode="0.000">
                  <c:v>0</c:v>
                </c:pt>
                <c:pt idx="22" formatCode="0.000">
                  <c:v>0</c:v>
                </c:pt>
                <c:pt idx="23" formatCode="0.000">
                  <c:v>6.9000000000000006E-2</c:v>
                </c:pt>
                <c:pt idx="24" formatCode="0.000">
                  <c:v>0</c:v>
                </c:pt>
                <c:pt idx="25" formatCode="0.000">
                  <c:v>0</c:v>
                </c:pt>
                <c:pt idx="28">
                  <c:v>0</c:v>
                </c:pt>
                <c:pt idx="29" formatCode="0.000">
                  <c:v>0.11799999999999999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 formatCode="0.000">
                  <c:v>0.27100000000000002</c:v>
                </c:pt>
                <c:pt idx="35" formatCode="0.000">
                  <c:v>8.4000000000000005E-2</c:v>
                </c:pt>
                <c:pt idx="36" formatCode="0.000">
                  <c:v>0.20499999999999999</c:v>
                </c:pt>
                <c:pt idx="37">
                  <c:v>0</c:v>
                </c:pt>
                <c:pt idx="38" formatCode="0.000">
                  <c:v>0.191</c:v>
                </c:pt>
                <c:pt idx="39" formatCode="0.000">
                  <c:v>6.7000000000000004E-2</c:v>
                </c:pt>
                <c:pt idx="40" formatCode="0.000">
                  <c:v>7.2999999999999995E-2</c:v>
                </c:pt>
                <c:pt idx="41" formatCode="0.000">
                  <c:v>0.54500000000000004</c:v>
                </c:pt>
                <c:pt idx="42" formatCode="0.000">
                  <c:v>6.7000000000000004E-2</c:v>
                </c:pt>
                <c:pt idx="43" formatCode="0.000">
                  <c:v>8.7999999999999995E-2</c:v>
                </c:pt>
                <c:pt idx="44" formatCode="0.000">
                  <c:v>8.7999999999999995E-2</c:v>
                </c:pt>
                <c:pt idx="45" formatCode="0.000">
                  <c:v>0.218</c:v>
                </c:pt>
                <c:pt idx="46" formatCode="0.000">
                  <c:v>7.0999999999999994E-2</c:v>
                </c:pt>
                <c:pt idx="47" formatCode="0.000">
                  <c:v>0.113</c:v>
                </c:pt>
                <c:pt idx="48" formatCode="0.000">
                  <c:v>7.3999999999999996E-2</c:v>
                </c:pt>
                <c:pt idx="49" formatCode="0.000">
                  <c:v>6.0999999999999999E-2</c:v>
                </c:pt>
                <c:pt idx="50" formatCode="0.000">
                  <c:v>0.08</c:v>
                </c:pt>
                <c:pt idx="51" formatCode="0.000">
                  <c:v>6.0999999999999999E-2</c:v>
                </c:pt>
                <c:pt idx="52" formatCode="0.000">
                  <c:v>7.1999999999999995E-2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1.0069999999999999</c:v>
                </c:pt>
                <c:pt idx="56" formatCode="0.000">
                  <c:v>0.40100000000000002</c:v>
                </c:pt>
                <c:pt idx="57" formatCode="0.000">
                  <c:v>0.28499999999999998</c:v>
                </c:pt>
                <c:pt idx="58" formatCode="0.000">
                  <c:v>0.38700000000000001</c:v>
                </c:pt>
                <c:pt idx="59" formatCode="0.000">
                  <c:v>0.20599999999999999</c:v>
                </c:pt>
                <c:pt idx="60" formatCode="0.000">
                  <c:v>0</c:v>
                </c:pt>
                <c:pt idx="61" formatCode="0.000">
                  <c:v>0.45300000000000001</c:v>
                </c:pt>
                <c:pt idx="62" formatCode="0.000">
                  <c:v>0.17299999999999999</c:v>
                </c:pt>
                <c:pt idx="63" formatCode="0.000">
                  <c:v>0.249</c:v>
                </c:pt>
                <c:pt idx="64" formatCode="0.000">
                  <c:v>0.113</c:v>
                </c:pt>
                <c:pt idx="65" formatCode="0.000">
                  <c:v>0</c:v>
                </c:pt>
                <c:pt idx="66" formatCode="0.000">
                  <c:v>0</c:v>
                </c:pt>
                <c:pt idx="67" formatCode="0.000">
                  <c:v>0</c:v>
                </c:pt>
                <c:pt idx="68" formatCode="0.000">
                  <c:v>0</c:v>
                </c:pt>
                <c:pt idx="69" formatCode="0.000">
                  <c:v>0</c:v>
                </c:pt>
                <c:pt idx="70" formatCode="0.000">
                  <c:v>0</c:v>
                </c:pt>
                <c:pt idx="71">
                  <c:v>0</c:v>
                </c:pt>
                <c:pt idx="72" formatCode="0.000">
                  <c:v>6.0999999999999999E-2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6.9000000000000006E-2</c:v>
                </c:pt>
                <c:pt idx="81" formatCode="0.000">
                  <c:v>6.5000000000000002E-2</c:v>
                </c:pt>
                <c:pt idx="82" formatCode="0.000">
                  <c:v>7.9000000000000001E-2</c:v>
                </c:pt>
                <c:pt idx="83" formatCode="0.000">
                  <c:v>6.2E-2</c:v>
                </c:pt>
                <c:pt idx="84" formatCode="0.000">
                  <c:v>9.5000000000000001E-2</c:v>
                </c:pt>
                <c:pt idx="85" formatCode="0.000">
                  <c:v>0.40799999999999997</c:v>
                </c:pt>
                <c:pt idx="86" formatCode="0.000">
                  <c:v>0.36899999999999999</c:v>
                </c:pt>
                <c:pt idx="87" formatCode="0.000">
                  <c:v>0.30299999999999999</c:v>
                </c:pt>
                <c:pt idx="88" formatCode="0.000">
                  <c:v>0.16600000000000001</c:v>
                </c:pt>
                <c:pt idx="89" formatCode="0.000">
                  <c:v>0.17</c:v>
                </c:pt>
                <c:pt idx="90" formatCode="0.000">
                  <c:v>0.70499999999999996</c:v>
                </c:pt>
                <c:pt idx="91" formatCode="0.000">
                  <c:v>1.0980000000000001</c:v>
                </c:pt>
                <c:pt idx="92" formatCode="0.000">
                  <c:v>1.3520000000000001</c:v>
                </c:pt>
                <c:pt idx="93" formatCode="0.000">
                  <c:v>1.4590000000000001</c:v>
                </c:pt>
                <c:pt idx="94" formatCode="0.000">
                  <c:v>1.135</c:v>
                </c:pt>
                <c:pt idx="95" formatCode="0.000">
                  <c:v>1.327</c:v>
                </c:pt>
                <c:pt idx="96" formatCode="0.000">
                  <c:v>1.319</c:v>
                </c:pt>
                <c:pt idx="97" formatCode="0.000">
                  <c:v>2.9420000000000002</c:v>
                </c:pt>
                <c:pt idx="98" formatCode="0.000">
                  <c:v>1.9379999999999999</c:v>
                </c:pt>
                <c:pt idx="99" formatCode="0.000">
                  <c:v>2.3620000000000001</c:v>
                </c:pt>
                <c:pt idx="100" formatCode="0.000">
                  <c:v>2.452</c:v>
                </c:pt>
                <c:pt idx="101" formatCode="0.000">
                  <c:v>2.7639999999999998</c:v>
                </c:pt>
                <c:pt idx="102" formatCode="0.000">
                  <c:v>2.2189999999999999</c:v>
                </c:pt>
                <c:pt idx="103" formatCode="0.000">
                  <c:v>2.9140000000000001</c:v>
                </c:pt>
                <c:pt idx="104" formatCode="0.000">
                  <c:v>4.3250000000000002</c:v>
                </c:pt>
                <c:pt idx="105" formatCode="0.000">
                  <c:v>4.234</c:v>
                </c:pt>
                <c:pt idx="106" formatCode="0.000">
                  <c:v>3.0649999999999999</c:v>
                </c:pt>
                <c:pt idx="107" formatCode="0.000">
                  <c:v>4.1100000000000003</c:v>
                </c:pt>
                <c:pt idx="108" formatCode="0.000">
                  <c:v>4.1959999999999997</c:v>
                </c:pt>
                <c:pt idx="109" formatCode="0.000">
                  <c:v>0.68600000000000005</c:v>
                </c:pt>
                <c:pt idx="110" formatCode="0.000">
                  <c:v>0.41899999999999998</c:v>
                </c:pt>
                <c:pt idx="111" formatCode="0.000">
                  <c:v>0.61299999999999999</c:v>
                </c:pt>
                <c:pt idx="112" formatCode="0.000">
                  <c:v>0.52</c:v>
                </c:pt>
                <c:pt idx="113" formatCode="0.000">
                  <c:v>0.54800000000000004</c:v>
                </c:pt>
                <c:pt idx="114" formatCode="0.000">
                  <c:v>0.55300000000000005</c:v>
                </c:pt>
                <c:pt idx="115" formatCode="0.000">
                  <c:v>0.72199999999999998</c:v>
                </c:pt>
                <c:pt idx="116" formatCode="0.000">
                  <c:v>0.44400000000000001</c:v>
                </c:pt>
                <c:pt idx="117" formatCode="0.000">
                  <c:v>0.432</c:v>
                </c:pt>
                <c:pt idx="118" formatCode="0.000">
                  <c:v>0.38800000000000001</c:v>
                </c:pt>
                <c:pt idx="119" formatCode="0.000">
                  <c:v>0.34899999999999998</c:v>
                </c:pt>
                <c:pt idx="120" formatCode="0.000">
                  <c:v>0.35499999999999998</c:v>
                </c:pt>
                <c:pt idx="121" formatCode="0.000">
                  <c:v>0.33800000000000002</c:v>
                </c:pt>
                <c:pt idx="122" formatCode="0.000">
                  <c:v>0.29399999999999998</c:v>
                </c:pt>
                <c:pt idx="123" formatCode="0.000">
                  <c:v>0.32</c:v>
                </c:pt>
                <c:pt idx="124" formatCode="0.000">
                  <c:v>0.315</c:v>
                </c:pt>
                <c:pt idx="125" formatCode="0.000">
                  <c:v>0.23100000000000001</c:v>
                </c:pt>
                <c:pt idx="126" formatCode="0.000">
                  <c:v>0.247</c:v>
                </c:pt>
                <c:pt idx="127" formatCode="0.000">
                  <c:v>0.23699999999999999</c:v>
                </c:pt>
                <c:pt idx="128" formatCode="0.000">
                  <c:v>0.218</c:v>
                </c:pt>
                <c:pt idx="129" formatCode="0.000">
                  <c:v>0.222</c:v>
                </c:pt>
                <c:pt idx="130" formatCode="0.000">
                  <c:v>0.23499999999999999</c:v>
                </c:pt>
                <c:pt idx="131" formatCode="0.000">
                  <c:v>0.23</c:v>
                </c:pt>
                <c:pt idx="132" formatCode="0.000">
                  <c:v>0.38900000000000001</c:v>
                </c:pt>
                <c:pt idx="133" formatCode="0.000">
                  <c:v>0.39700000000000002</c:v>
                </c:pt>
                <c:pt idx="134" formatCode="0.000">
                  <c:v>0.223</c:v>
                </c:pt>
                <c:pt idx="135" formatCode="0.000">
                  <c:v>0.18099999999999999</c:v>
                </c:pt>
                <c:pt idx="136" formatCode="0.000">
                  <c:v>0.21099999999999999</c:v>
                </c:pt>
                <c:pt idx="137" formatCode="0.000">
                  <c:v>0.16900000000000001</c:v>
                </c:pt>
                <c:pt idx="138" formatCode="0.000">
                  <c:v>0.18</c:v>
                </c:pt>
                <c:pt idx="139" formatCode="0.000">
                  <c:v>0.188</c:v>
                </c:pt>
                <c:pt idx="140" formatCode="0.000">
                  <c:v>0.12</c:v>
                </c:pt>
                <c:pt idx="141" formatCode="0.000">
                  <c:v>0.115</c:v>
                </c:pt>
                <c:pt idx="142" formatCode="0.000">
                  <c:v>0.13200000000000001</c:v>
                </c:pt>
                <c:pt idx="143" formatCode="0.000">
                  <c:v>0.13</c:v>
                </c:pt>
                <c:pt idx="144" formatCode="0.000">
                  <c:v>0.17599999999999999</c:v>
                </c:pt>
                <c:pt idx="145" formatCode="0.000">
                  <c:v>0.123</c:v>
                </c:pt>
                <c:pt idx="146" formatCode="0.000">
                  <c:v>0.13300000000000001</c:v>
                </c:pt>
                <c:pt idx="147" formatCode="0.000">
                  <c:v>0.11899999999999999</c:v>
                </c:pt>
                <c:pt idx="148" formatCode="0.000">
                  <c:v>0.21299999999999999</c:v>
                </c:pt>
                <c:pt idx="149" formatCode="0.000">
                  <c:v>0.14599999999999999</c:v>
                </c:pt>
                <c:pt idx="150" formatCode="0.000">
                  <c:v>0.12</c:v>
                </c:pt>
                <c:pt idx="151" formatCode="0.000">
                  <c:v>0.13300000000000001</c:v>
                </c:pt>
                <c:pt idx="152" formatCode="0.000">
                  <c:v>0.14000000000000001</c:v>
                </c:pt>
                <c:pt idx="153" formatCode="0.000">
                  <c:v>0.14799999999999999</c:v>
                </c:pt>
                <c:pt idx="154" formatCode="0.000">
                  <c:v>0.107</c:v>
                </c:pt>
                <c:pt idx="155" formatCode="0.000">
                  <c:v>0.318</c:v>
                </c:pt>
                <c:pt idx="156" formatCode="0.000">
                  <c:v>0.316</c:v>
                </c:pt>
                <c:pt idx="157" formatCode="0.000">
                  <c:v>0.29099999999999998</c:v>
                </c:pt>
                <c:pt idx="158" formatCode="0.000">
                  <c:v>0.17399999999999999</c:v>
                </c:pt>
                <c:pt idx="159" formatCode="0.000">
                  <c:v>0.19600000000000001</c:v>
                </c:pt>
                <c:pt idx="160" formatCode="0.000">
                  <c:v>0.16400000000000001</c:v>
                </c:pt>
                <c:pt idx="161" formatCode="0.000">
                  <c:v>8.3000000000000004E-2</c:v>
                </c:pt>
                <c:pt idx="162" formatCode="0.000">
                  <c:v>9.1999999999999998E-2</c:v>
                </c:pt>
                <c:pt idx="163" formatCode="0.000">
                  <c:v>0</c:v>
                </c:pt>
                <c:pt idx="164" formatCode="0.000">
                  <c:v>0</c:v>
                </c:pt>
                <c:pt idx="165" formatCode="0.000">
                  <c:v>0.31</c:v>
                </c:pt>
                <c:pt idx="166" formatCode="0.000">
                  <c:v>0</c:v>
                </c:pt>
                <c:pt idx="167" formatCode="0.000">
                  <c:v>0</c:v>
                </c:pt>
                <c:pt idx="168" formatCode="0.000">
                  <c:v>0</c:v>
                </c:pt>
                <c:pt idx="169" formatCode="0.000">
                  <c:v>0.45900000000000002</c:v>
                </c:pt>
                <c:pt idx="170" formatCode="0.000">
                  <c:v>0.23400000000000001</c:v>
                </c:pt>
                <c:pt idx="171" formatCode="0.000">
                  <c:v>0.10100000000000001</c:v>
                </c:pt>
                <c:pt idx="172" formatCode="0.000">
                  <c:v>0.108</c:v>
                </c:pt>
                <c:pt idx="173" formatCode="0.000">
                  <c:v>9.0999999999999998E-2</c:v>
                </c:pt>
                <c:pt idx="174" formatCode="0.000">
                  <c:v>0.115</c:v>
                </c:pt>
                <c:pt idx="175" formatCode="0.000">
                  <c:v>0.13600000000000001</c:v>
                </c:pt>
                <c:pt idx="176" formatCode="0.000">
                  <c:v>7.6999999999999999E-2</c:v>
                </c:pt>
                <c:pt idx="177" formatCode="0.000">
                  <c:v>9.9000000000000005E-2</c:v>
                </c:pt>
                <c:pt idx="178" formatCode="0.000">
                  <c:v>0.186</c:v>
                </c:pt>
                <c:pt idx="179" formatCode="0.000">
                  <c:v>0.17799999999999999</c:v>
                </c:pt>
                <c:pt idx="180" formatCode="0.000">
                  <c:v>0.13100000000000001</c:v>
                </c:pt>
                <c:pt idx="181" formatCode="0.000">
                  <c:v>0.128</c:v>
                </c:pt>
                <c:pt idx="182" formatCode="0.000">
                  <c:v>0.159</c:v>
                </c:pt>
                <c:pt idx="183" formatCode="0.000">
                  <c:v>0.13400000000000001</c:v>
                </c:pt>
                <c:pt idx="184" formatCode="0.000">
                  <c:v>0.32700000000000001</c:v>
                </c:pt>
                <c:pt idx="185" formatCode="0.000">
                  <c:v>0.47099999999999997</c:v>
                </c:pt>
                <c:pt idx="186" formatCode="0.000">
                  <c:v>0.46899999999999997</c:v>
                </c:pt>
                <c:pt idx="187" formatCode="0.000">
                  <c:v>0.435</c:v>
                </c:pt>
                <c:pt idx="188" formatCode="0.000">
                  <c:v>0.38300000000000001</c:v>
                </c:pt>
                <c:pt idx="189" formatCode="0.000">
                  <c:v>0.47399999999999998</c:v>
                </c:pt>
                <c:pt idx="190" formatCode="0.000">
                  <c:v>0.379</c:v>
                </c:pt>
                <c:pt idx="191" formatCode="0.000">
                  <c:v>0.14000000000000001</c:v>
                </c:pt>
                <c:pt idx="192" formatCode="0.000">
                  <c:v>0.114</c:v>
                </c:pt>
                <c:pt idx="193" formatCode="0.000">
                  <c:v>0.222</c:v>
                </c:pt>
                <c:pt idx="194" formatCode="0.000">
                  <c:v>0.46500000000000002</c:v>
                </c:pt>
                <c:pt idx="195" formatCode="0.000">
                  <c:v>0.112</c:v>
                </c:pt>
                <c:pt idx="196" formatCode="0.000">
                  <c:v>0.154</c:v>
                </c:pt>
                <c:pt idx="197" formatCode="0.000">
                  <c:v>0.13500000000000001</c:v>
                </c:pt>
                <c:pt idx="198" formatCode="0.000">
                  <c:v>0.189</c:v>
                </c:pt>
                <c:pt idx="199" formatCode="0.000">
                  <c:v>0.19900000000000001</c:v>
                </c:pt>
                <c:pt idx="200" formatCode="0.000">
                  <c:v>0.23300000000000001</c:v>
                </c:pt>
                <c:pt idx="201" formatCode="0.000">
                  <c:v>0.34399999999999997</c:v>
                </c:pt>
                <c:pt idx="202" formatCode="0.000">
                  <c:v>0.21</c:v>
                </c:pt>
                <c:pt idx="203" formatCode="0.000">
                  <c:v>0.2</c:v>
                </c:pt>
                <c:pt idx="204" formatCode="0.000">
                  <c:v>0.20200000000000001</c:v>
                </c:pt>
                <c:pt idx="205" formatCode="0.000">
                  <c:v>0.192</c:v>
                </c:pt>
                <c:pt idx="206" formatCode="0.000">
                  <c:v>0.251</c:v>
                </c:pt>
                <c:pt idx="207" formatCode="0.000">
                  <c:v>0.127</c:v>
                </c:pt>
                <c:pt idx="208" formatCode="0.000">
                  <c:v>7.2999999999999995E-2</c:v>
                </c:pt>
                <c:pt idx="209" formatCode="0.000">
                  <c:v>0.24099999999999999</c:v>
                </c:pt>
                <c:pt idx="210" formatCode="0.000">
                  <c:v>0.13600000000000001</c:v>
                </c:pt>
                <c:pt idx="211" formatCode="0.000">
                  <c:v>8.1000000000000003E-2</c:v>
                </c:pt>
                <c:pt idx="212" formatCode="0.000">
                  <c:v>0.10299999999999999</c:v>
                </c:pt>
                <c:pt idx="213" formatCode="0.000">
                  <c:v>0.45900000000000002</c:v>
                </c:pt>
                <c:pt idx="214" formatCode="0.000">
                  <c:v>0.13100000000000001</c:v>
                </c:pt>
                <c:pt idx="215" formatCode="0.000">
                  <c:v>0.188</c:v>
                </c:pt>
                <c:pt idx="216" formatCode="0.000">
                  <c:v>0.123</c:v>
                </c:pt>
                <c:pt idx="217" formatCode="0.000">
                  <c:v>6.6000000000000003E-2</c:v>
                </c:pt>
                <c:pt idx="218" formatCode="0.000">
                  <c:v>0.14000000000000001</c:v>
                </c:pt>
                <c:pt idx="219" formatCode="0.000">
                  <c:v>7.4999999999999997E-2</c:v>
                </c:pt>
                <c:pt idx="220" formatCode="0.000">
                  <c:v>7.2999999999999995E-2</c:v>
                </c:pt>
                <c:pt idx="221" formatCode="0.000">
                  <c:v>9.6000000000000002E-2</c:v>
                </c:pt>
                <c:pt idx="222" formatCode="0.000">
                  <c:v>0.16500000000000001</c:v>
                </c:pt>
                <c:pt idx="223" formatCode="0.000">
                  <c:v>0.13700000000000001</c:v>
                </c:pt>
                <c:pt idx="224" formatCode="0.000">
                  <c:v>0.17799999999999999</c:v>
                </c:pt>
                <c:pt idx="225" formatCode="0.000">
                  <c:v>0.23</c:v>
                </c:pt>
                <c:pt idx="226" formatCode="0.000">
                  <c:v>0.17599999999999999</c:v>
                </c:pt>
                <c:pt idx="227" formatCode="0.000">
                  <c:v>0.19500000000000001</c:v>
                </c:pt>
                <c:pt idx="228" formatCode="0.000">
                  <c:v>0.251</c:v>
                </c:pt>
                <c:pt idx="229" formatCode="0.000">
                  <c:v>0.20100000000000001</c:v>
                </c:pt>
                <c:pt idx="230" formatCode="0.000">
                  <c:v>0.16500000000000001</c:v>
                </c:pt>
                <c:pt idx="231" formatCode="0.000">
                  <c:v>0.21199999999999999</c:v>
                </c:pt>
                <c:pt idx="232" formatCode="0.000">
                  <c:v>0.192</c:v>
                </c:pt>
                <c:pt idx="233" formatCode="0.000">
                  <c:v>0.20599999999999999</c:v>
                </c:pt>
                <c:pt idx="234" formatCode="0.000">
                  <c:v>0.23100000000000001</c:v>
                </c:pt>
                <c:pt idx="235" formatCode="0.000">
                  <c:v>0.23200000000000001</c:v>
                </c:pt>
                <c:pt idx="236" formatCode="0.000">
                  <c:v>0.19400000000000001</c:v>
                </c:pt>
                <c:pt idx="237" formatCode="0.000">
                  <c:v>0.16700000000000001</c:v>
                </c:pt>
                <c:pt idx="238" formatCode="0.000">
                  <c:v>0.28699999999999998</c:v>
                </c:pt>
                <c:pt idx="239" formatCode="0.000">
                  <c:v>8.7999999999999995E-2</c:v>
                </c:pt>
                <c:pt idx="240" formatCode="0.000">
                  <c:v>9.9000000000000005E-2</c:v>
                </c:pt>
                <c:pt idx="241" formatCode="0.000">
                  <c:v>9.5000000000000001E-2</c:v>
                </c:pt>
                <c:pt idx="242" formatCode="0.000">
                  <c:v>8.4000000000000005E-2</c:v>
                </c:pt>
                <c:pt idx="243" formatCode="0.000">
                  <c:v>0.114</c:v>
                </c:pt>
                <c:pt idx="244" formatCode="0.000">
                  <c:v>9.8000000000000004E-2</c:v>
                </c:pt>
                <c:pt idx="245" formatCode="0.000">
                  <c:v>8.7999999999999995E-2</c:v>
                </c:pt>
                <c:pt idx="246" formatCode="0.000">
                  <c:v>6.4000000000000001E-2</c:v>
                </c:pt>
                <c:pt idx="247" formatCode="0.000">
                  <c:v>0.08</c:v>
                </c:pt>
                <c:pt idx="248" formatCode="0.000">
                  <c:v>0.17399999999999999</c:v>
                </c:pt>
                <c:pt idx="249" formatCode="0.000">
                  <c:v>0.26100000000000001</c:v>
                </c:pt>
                <c:pt idx="250" formatCode="0.000">
                  <c:v>0.193</c:v>
                </c:pt>
                <c:pt idx="251" formatCode="0.000">
                  <c:v>0.251</c:v>
                </c:pt>
                <c:pt idx="252" formatCode="0.000">
                  <c:v>0.379</c:v>
                </c:pt>
                <c:pt idx="253" formatCode="0.000">
                  <c:v>0.19900000000000001</c:v>
                </c:pt>
                <c:pt idx="254" formatCode="0.000">
                  <c:v>0.155</c:v>
                </c:pt>
                <c:pt idx="255" formatCode="0.000">
                  <c:v>9.6000000000000002E-2</c:v>
                </c:pt>
                <c:pt idx="256" formatCode="0.000">
                  <c:v>6.2E-2</c:v>
                </c:pt>
                <c:pt idx="257" formatCode="0.000">
                  <c:v>0</c:v>
                </c:pt>
                <c:pt idx="258" formatCode="0.000">
                  <c:v>0</c:v>
                </c:pt>
                <c:pt idx="259" formatCode="0.000">
                  <c:v>0</c:v>
                </c:pt>
                <c:pt idx="260" formatCode="0.000">
                  <c:v>0</c:v>
                </c:pt>
                <c:pt idx="261" formatCode="0.000">
                  <c:v>0</c:v>
                </c:pt>
                <c:pt idx="262" formatCode="0.000">
                  <c:v>0</c:v>
                </c:pt>
                <c:pt idx="263" formatCode="0.000">
                  <c:v>0</c:v>
                </c:pt>
                <c:pt idx="264" formatCode="0.000">
                  <c:v>0</c:v>
                </c:pt>
                <c:pt idx="265" formatCode="0.000">
                  <c:v>0</c:v>
                </c:pt>
                <c:pt idx="266" formatCode="0.000">
                  <c:v>0</c:v>
                </c:pt>
                <c:pt idx="267" formatCode="0.000">
                  <c:v>0</c:v>
                </c:pt>
                <c:pt idx="268" formatCode="0.000">
                  <c:v>6.4000000000000001E-2</c:v>
                </c:pt>
                <c:pt idx="269" formatCode="0.000">
                  <c:v>0</c:v>
                </c:pt>
                <c:pt idx="270" formatCode="0.000">
                  <c:v>6.9000000000000006E-2</c:v>
                </c:pt>
                <c:pt idx="271" formatCode="0.000">
                  <c:v>0</c:v>
                </c:pt>
                <c:pt idx="272" formatCode="0.000">
                  <c:v>0</c:v>
                </c:pt>
                <c:pt idx="273" formatCode="0.000">
                  <c:v>0</c:v>
                </c:pt>
                <c:pt idx="274" formatCode="0.000">
                  <c:v>7.8E-2</c:v>
                </c:pt>
                <c:pt idx="275" formatCode="0.000">
                  <c:v>0</c:v>
                </c:pt>
                <c:pt idx="276" formatCode="0.000">
                  <c:v>7.6999999999999999E-2</c:v>
                </c:pt>
                <c:pt idx="277" formatCode="0.000">
                  <c:v>0</c:v>
                </c:pt>
                <c:pt idx="278" formatCode="0.000">
                  <c:v>7.1999999999999995E-2</c:v>
                </c:pt>
                <c:pt idx="279" formatCode="0.000">
                  <c:v>0</c:v>
                </c:pt>
                <c:pt idx="280" formatCode="0.000">
                  <c:v>6.2E-2</c:v>
                </c:pt>
                <c:pt idx="281" formatCode="0.000">
                  <c:v>0</c:v>
                </c:pt>
                <c:pt idx="282" formatCode="0.000">
                  <c:v>0</c:v>
                </c:pt>
                <c:pt idx="283" formatCode="0.000">
                  <c:v>0</c:v>
                </c:pt>
                <c:pt idx="284" formatCode="0.000">
                  <c:v>0</c:v>
                </c:pt>
                <c:pt idx="285" formatCode="0.000">
                  <c:v>7.1999999999999995E-2</c:v>
                </c:pt>
                <c:pt idx="286" formatCode="0.000">
                  <c:v>0</c:v>
                </c:pt>
                <c:pt idx="287" formatCode="0.000">
                  <c:v>0</c:v>
                </c:pt>
                <c:pt idx="288" formatCode="0.000">
                  <c:v>7.0999999999999994E-2</c:v>
                </c:pt>
                <c:pt idx="289" formatCode="0.000">
                  <c:v>0</c:v>
                </c:pt>
                <c:pt idx="292" formatCode="0.000">
                  <c:v>0</c:v>
                </c:pt>
                <c:pt idx="293" formatCode="0.000">
                  <c:v>0</c:v>
                </c:pt>
                <c:pt idx="294" formatCode="0.000">
                  <c:v>0</c:v>
                </c:pt>
                <c:pt idx="295" formatCode="0.000">
                  <c:v>0</c:v>
                </c:pt>
                <c:pt idx="296" formatCode="0.000">
                  <c:v>0</c:v>
                </c:pt>
                <c:pt idx="297" formatCode="0.000">
                  <c:v>0.223</c:v>
                </c:pt>
                <c:pt idx="298" formatCode="0.000">
                  <c:v>0.307</c:v>
                </c:pt>
                <c:pt idx="299" formatCode="0.000">
                  <c:v>0</c:v>
                </c:pt>
                <c:pt idx="300" formatCode="0.000">
                  <c:v>0</c:v>
                </c:pt>
                <c:pt idx="301" formatCode="0.000">
                  <c:v>0</c:v>
                </c:pt>
                <c:pt idx="302" formatCode="0.000">
                  <c:v>0</c:v>
                </c:pt>
                <c:pt idx="303" formatCode="0.000">
                  <c:v>0</c:v>
                </c:pt>
                <c:pt idx="304" formatCode="0.000">
                  <c:v>0</c:v>
                </c:pt>
                <c:pt idx="305" formatCode="0.000">
                  <c:v>0</c:v>
                </c:pt>
                <c:pt idx="306" formatCode="0.000">
                  <c:v>0</c:v>
                </c:pt>
                <c:pt idx="307" formatCode="0.000">
                  <c:v>0</c:v>
                </c:pt>
                <c:pt idx="308" formatCode="0.000">
                  <c:v>0</c:v>
                </c:pt>
                <c:pt idx="309" formatCode="0.000">
                  <c:v>0</c:v>
                </c:pt>
                <c:pt idx="310" formatCode="0.000">
                  <c:v>0</c:v>
                </c:pt>
                <c:pt idx="311" formatCode="0.000">
                  <c:v>0</c:v>
                </c:pt>
                <c:pt idx="312" formatCode="0.000">
                  <c:v>0</c:v>
                </c:pt>
                <c:pt idx="313" formatCode="0.000">
                  <c:v>6.6000000000000003E-2</c:v>
                </c:pt>
                <c:pt idx="314" formatCode="0.000">
                  <c:v>0</c:v>
                </c:pt>
                <c:pt idx="315" formatCode="0.000">
                  <c:v>0</c:v>
                </c:pt>
                <c:pt idx="316" formatCode="0.000">
                  <c:v>0</c:v>
                </c:pt>
                <c:pt idx="317" formatCode="0.000">
                  <c:v>0</c:v>
                </c:pt>
                <c:pt idx="318" formatCode="0.000">
                  <c:v>0</c:v>
                </c:pt>
                <c:pt idx="319" formatCode="0.000">
                  <c:v>0</c:v>
                </c:pt>
                <c:pt idx="320" formatCode="0.000">
                  <c:v>0</c:v>
                </c:pt>
                <c:pt idx="321" formatCode="0.000">
                  <c:v>0</c:v>
                </c:pt>
                <c:pt idx="322" formatCode="0.000">
                  <c:v>0</c:v>
                </c:pt>
                <c:pt idx="323" formatCode="0.000">
                  <c:v>0</c:v>
                </c:pt>
                <c:pt idx="324" formatCode="0.000">
                  <c:v>0</c:v>
                </c:pt>
                <c:pt idx="325" formatCode="0.000">
                  <c:v>0</c:v>
                </c:pt>
                <c:pt idx="326" formatCode="0.000">
                  <c:v>0</c:v>
                </c:pt>
                <c:pt idx="327" formatCode="0.000">
                  <c:v>0</c:v>
                </c:pt>
                <c:pt idx="328" formatCode="0.000">
                  <c:v>0</c:v>
                </c:pt>
                <c:pt idx="329" formatCode="0.000">
                  <c:v>0</c:v>
                </c:pt>
                <c:pt idx="330" formatCode="0.000">
                  <c:v>0</c:v>
                </c:pt>
                <c:pt idx="331" formatCode="0.000">
                  <c:v>0.27100000000000002</c:v>
                </c:pt>
                <c:pt idx="332" formatCode="0.000">
                  <c:v>0</c:v>
                </c:pt>
                <c:pt idx="333" formatCode="0.000">
                  <c:v>0</c:v>
                </c:pt>
                <c:pt idx="334" formatCode="0.000">
                  <c:v>0</c:v>
                </c:pt>
                <c:pt idx="335" formatCode="0.000">
                  <c:v>0</c:v>
                </c:pt>
                <c:pt idx="336" formatCode="0.000">
                  <c:v>0</c:v>
                </c:pt>
                <c:pt idx="337" formatCode="0.000">
                  <c:v>0</c:v>
                </c:pt>
                <c:pt idx="338" formatCode="0.000">
                  <c:v>0</c:v>
                </c:pt>
                <c:pt idx="339" formatCode="0.000">
                  <c:v>9.1999999999999998E-2</c:v>
                </c:pt>
                <c:pt idx="340" formatCode="0.000">
                  <c:v>0.21199999999999999</c:v>
                </c:pt>
                <c:pt idx="341" formatCode="0.000">
                  <c:v>0.153</c:v>
                </c:pt>
                <c:pt idx="342" formatCode="0.000">
                  <c:v>6.5000000000000002E-2</c:v>
                </c:pt>
                <c:pt idx="343" formatCode="0.000">
                  <c:v>6.4000000000000001E-2</c:v>
                </c:pt>
                <c:pt idx="344" formatCode="0.000">
                  <c:v>6.2E-2</c:v>
                </c:pt>
                <c:pt idx="345" formatCode="0.000">
                  <c:v>9.9000000000000005E-2</c:v>
                </c:pt>
                <c:pt idx="346" formatCode="0.000">
                  <c:v>0.27800000000000002</c:v>
                </c:pt>
                <c:pt idx="347" formatCode="0.000">
                  <c:v>0.219</c:v>
                </c:pt>
                <c:pt idx="348" formatCode="0.000">
                  <c:v>6.0999999999999999E-2</c:v>
                </c:pt>
                <c:pt idx="349" formatCode="0.000">
                  <c:v>3.0499999999999999E-2</c:v>
                </c:pt>
                <c:pt idx="350" formatCode="0.000">
                  <c:v>6.4000000000000001E-2</c:v>
                </c:pt>
                <c:pt idx="351" formatCode="0.000">
                  <c:v>8.5000000000000006E-2</c:v>
                </c:pt>
                <c:pt idx="352" formatCode="0.000">
                  <c:v>7.8E-2</c:v>
                </c:pt>
                <c:pt idx="353" formatCode="0.000">
                  <c:v>7.4999999999999997E-2</c:v>
                </c:pt>
                <c:pt idx="354" formatCode="0.000">
                  <c:v>3.0499999999999999E-2</c:v>
                </c:pt>
                <c:pt idx="355" formatCode="0.000">
                  <c:v>3.0499999999999999E-2</c:v>
                </c:pt>
                <c:pt idx="356" formatCode="0.000">
                  <c:v>0</c:v>
                </c:pt>
                <c:pt idx="357" formatCode="0.000">
                  <c:v>0.188</c:v>
                </c:pt>
                <c:pt idx="358" formatCode="0.000">
                  <c:v>0.17599999999999999</c:v>
                </c:pt>
                <c:pt idx="359" formatCode="0.000">
                  <c:v>0</c:v>
                </c:pt>
                <c:pt idx="360" formatCode="0.000">
                  <c:v>0</c:v>
                </c:pt>
                <c:pt idx="361" formatCode="0.000">
                  <c:v>0</c:v>
                </c:pt>
                <c:pt idx="362" formatCode="0.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90-4922-A27D-BDFB0AF5DFAA}"/>
            </c:ext>
          </c:extLst>
        </c:ser>
        <c:ser>
          <c:idx val="4"/>
          <c:order val="4"/>
          <c:tx>
            <c:strRef>
              <c:f>Fosfatos!$K$7</c:f>
              <c:strCache>
                <c:ptCount val="1"/>
                <c:pt idx="0">
                  <c:v>Azud CHS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Fosfatos!$K$8:$K$380</c:f>
              <c:numCache>
                <c:formatCode>0.00</c:formatCode>
                <c:ptCount val="36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90-4922-A27D-BDFB0AF5DFAA}"/>
            </c:ext>
          </c:extLst>
        </c:ser>
        <c:ser>
          <c:idx val="6"/>
          <c:order val="5"/>
          <c:tx>
            <c:strRef>
              <c:f>Fosfatos!$M$7</c:f>
              <c:strCache>
                <c:ptCount val="1"/>
                <c:pt idx="0">
                  <c:v>Surgencia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Fosfatos!$M$8:$M$380</c:f>
              <c:numCache>
                <c:formatCode>0.00</c:formatCode>
                <c:ptCount val="36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90-4922-A27D-BDFB0AF5DFAA}"/>
            </c:ext>
          </c:extLst>
        </c:ser>
        <c:ser>
          <c:idx val="13"/>
          <c:order val="6"/>
          <c:tx>
            <c:strRef>
              <c:f>Fosfatos!$N$7</c:f>
              <c:strCache>
                <c:ptCount val="1"/>
                <c:pt idx="0">
                  <c:v>Aliviadero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Fosfatos!$N$8:$N$380</c:f>
              <c:numCache>
                <c:formatCode>0.00</c:formatCode>
                <c:ptCount val="364"/>
                <c:pt idx="21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 formatCode="0.000">
                  <c:v>0.496</c:v>
                </c:pt>
                <c:pt idx="57" formatCode="0.000">
                  <c:v>1.2549999999999999</c:v>
                </c:pt>
                <c:pt idx="58" formatCode="0.000">
                  <c:v>0.19900000000000001</c:v>
                </c:pt>
                <c:pt idx="59">
                  <c:v>0</c:v>
                </c:pt>
                <c:pt idx="60">
                  <c:v>0</c:v>
                </c:pt>
                <c:pt idx="61" formatCode="0.000">
                  <c:v>0.379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 formatCode="0.000">
                  <c:v>0.10299999999999999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 formatCode="0.000">
                  <c:v>9.2999999999999999E-2</c:v>
                </c:pt>
                <c:pt idx="89" formatCode="0.000">
                  <c:v>8.5000000000000006E-2</c:v>
                </c:pt>
                <c:pt idx="90">
                  <c:v>0</c:v>
                </c:pt>
                <c:pt idx="91" formatCode="0.000">
                  <c:v>0.1</c:v>
                </c:pt>
                <c:pt idx="92" formatCode="0.000">
                  <c:v>0.92900000000000005</c:v>
                </c:pt>
                <c:pt idx="93" formatCode="0.000">
                  <c:v>0.14299999999999999</c:v>
                </c:pt>
                <c:pt idx="94" formatCode="0.000">
                  <c:v>0.114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 formatCode="0.000">
                  <c:v>0.14699999999999999</c:v>
                </c:pt>
                <c:pt idx="178" formatCode="0.000">
                  <c:v>0.497</c:v>
                </c:pt>
                <c:pt idx="180" formatCode="0.000">
                  <c:v>0.66900000000000004</c:v>
                </c:pt>
                <c:pt idx="182">
                  <c:v>0</c:v>
                </c:pt>
                <c:pt idx="183" formatCode="0.000">
                  <c:v>0.17100000000000001</c:v>
                </c:pt>
                <c:pt idx="184" formatCode="0.000">
                  <c:v>0.14699999999999999</c:v>
                </c:pt>
                <c:pt idx="186" formatCode="0.000">
                  <c:v>0.154</c:v>
                </c:pt>
                <c:pt idx="188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 formatCode="0.000">
                  <c:v>0.19600000000000001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 formatCode="0.000">
                  <c:v>0.14000000000000001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 formatCode="0.000">
                  <c:v>0.10199999999999999</c:v>
                </c:pt>
                <c:pt idx="242" formatCode="0.000">
                  <c:v>9.2999999999999999E-2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 formatCode="0.000">
                  <c:v>0.251</c:v>
                </c:pt>
                <c:pt idx="257">
                  <c:v>0</c:v>
                </c:pt>
                <c:pt idx="258" formatCode="0.000">
                  <c:v>0.16</c:v>
                </c:pt>
                <c:pt idx="259" formatCode="0.000">
                  <c:v>0</c:v>
                </c:pt>
                <c:pt idx="260" formatCode="0.000">
                  <c:v>0.115</c:v>
                </c:pt>
                <c:pt idx="261" formatCode="0.000">
                  <c:v>0</c:v>
                </c:pt>
                <c:pt idx="262" formatCode="0.000">
                  <c:v>0</c:v>
                </c:pt>
                <c:pt idx="263" formatCode="0.000">
                  <c:v>0</c:v>
                </c:pt>
                <c:pt idx="264" formatCode="0.000">
                  <c:v>0</c:v>
                </c:pt>
                <c:pt idx="265" formatCode="0.000">
                  <c:v>0</c:v>
                </c:pt>
                <c:pt idx="266" formatCode="0.000">
                  <c:v>0</c:v>
                </c:pt>
                <c:pt idx="267" formatCode="0.000">
                  <c:v>0</c:v>
                </c:pt>
                <c:pt idx="268" formatCode="0.000">
                  <c:v>0</c:v>
                </c:pt>
                <c:pt idx="269" formatCode="0.000">
                  <c:v>0</c:v>
                </c:pt>
                <c:pt idx="270" formatCode="0.000">
                  <c:v>0</c:v>
                </c:pt>
                <c:pt idx="271" formatCode="0.000">
                  <c:v>0</c:v>
                </c:pt>
                <c:pt idx="272" formatCode="0.000">
                  <c:v>0</c:v>
                </c:pt>
                <c:pt idx="273" formatCode="0.000">
                  <c:v>0</c:v>
                </c:pt>
                <c:pt idx="274" formatCode="0.000">
                  <c:v>0</c:v>
                </c:pt>
                <c:pt idx="275" formatCode="0.000">
                  <c:v>0</c:v>
                </c:pt>
                <c:pt idx="276" formatCode="0.000">
                  <c:v>0</c:v>
                </c:pt>
                <c:pt idx="277" formatCode="0.000">
                  <c:v>0</c:v>
                </c:pt>
                <c:pt idx="278" formatCode="0.000">
                  <c:v>0</c:v>
                </c:pt>
                <c:pt idx="279" formatCode="0.000">
                  <c:v>0</c:v>
                </c:pt>
                <c:pt idx="280" formatCode="0.000">
                  <c:v>0</c:v>
                </c:pt>
                <c:pt idx="281" formatCode="0.000">
                  <c:v>0</c:v>
                </c:pt>
                <c:pt idx="282" formatCode="0.000">
                  <c:v>0</c:v>
                </c:pt>
                <c:pt idx="283" formatCode="0.000">
                  <c:v>0</c:v>
                </c:pt>
                <c:pt idx="284" formatCode="0.000">
                  <c:v>0</c:v>
                </c:pt>
                <c:pt idx="285" formatCode="0.000">
                  <c:v>0</c:v>
                </c:pt>
                <c:pt idx="286" formatCode="0.000">
                  <c:v>0</c:v>
                </c:pt>
                <c:pt idx="287" formatCode="0.000">
                  <c:v>0</c:v>
                </c:pt>
                <c:pt idx="288" formatCode="0.000">
                  <c:v>0</c:v>
                </c:pt>
                <c:pt idx="289" formatCode="0.000">
                  <c:v>0</c:v>
                </c:pt>
                <c:pt idx="290" formatCode="0.000">
                  <c:v>0</c:v>
                </c:pt>
                <c:pt idx="291" formatCode="0.000">
                  <c:v>0</c:v>
                </c:pt>
                <c:pt idx="292" formatCode="0.000">
                  <c:v>0</c:v>
                </c:pt>
                <c:pt idx="293" formatCode="0.000">
                  <c:v>0</c:v>
                </c:pt>
                <c:pt idx="294" formatCode="0.000">
                  <c:v>0</c:v>
                </c:pt>
                <c:pt idx="295" formatCode="0.000">
                  <c:v>0</c:v>
                </c:pt>
                <c:pt idx="296" formatCode="0.000">
                  <c:v>0</c:v>
                </c:pt>
                <c:pt idx="297" formatCode="0.000">
                  <c:v>0</c:v>
                </c:pt>
                <c:pt idx="298" formatCode="0.000">
                  <c:v>0</c:v>
                </c:pt>
                <c:pt idx="299" formatCode="0.000">
                  <c:v>0</c:v>
                </c:pt>
                <c:pt idx="300" formatCode="0.000">
                  <c:v>0</c:v>
                </c:pt>
                <c:pt idx="301" formatCode="0.000">
                  <c:v>0</c:v>
                </c:pt>
                <c:pt idx="302" formatCode="0.000">
                  <c:v>0</c:v>
                </c:pt>
                <c:pt idx="303" formatCode="0.000">
                  <c:v>0</c:v>
                </c:pt>
                <c:pt idx="304" formatCode="0.000">
                  <c:v>0</c:v>
                </c:pt>
                <c:pt idx="305" formatCode="0.000">
                  <c:v>0</c:v>
                </c:pt>
                <c:pt idx="306" formatCode="0.000">
                  <c:v>0</c:v>
                </c:pt>
                <c:pt idx="307" formatCode="0.000">
                  <c:v>0</c:v>
                </c:pt>
                <c:pt idx="308" formatCode="0.000">
                  <c:v>0</c:v>
                </c:pt>
                <c:pt idx="309" formatCode="0.000">
                  <c:v>0</c:v>
                </c:pt>
                <c:pt idx="310" formatCode="0.000">
                  <c:v>0</c:v>
                </c:pt>
                <c:pt idx="311" formatCode="0.000">
                  <c:v>0</c:v>
                </c:pt>
                <c:pt idx="312" formatCode="0.000">
                  <c:v>0</c:v>
                </c:pt>
                <c:pt idx="313" formatCode="0.000">
                  <c:v>0</c:v>
                </c:pt>
                <c:pt idx="314" formatCode="0.000">
                  <c:v>0</c:v>
                </c:pt>
                <c:pt idx="315" formatCode="0.000">
                  <c:v>0</c:v>
                </c:pt>
                <c:pt idx="316" formatCode="0.000">
                  <c:v>0</c:v>
                </c:pt>
                <c:pt idx="317" formatCode="0.000">
                  <c:v>0</c:v>
                </c:pt>
                <c:pt idx="318" formatCode="0.000">
                  <c:v>0</c:v>
                </c:pt>
                <c:pt idx="319" formatCode="0.000">
                  <c:v>0</c:v>
                </c:pt>
                <c:pt idx="320" formatCode="0.000">
                  <c:v>0</c:v>
                </c:pt>
                <c:pt idx="321" formatCode="0.000">
                  <c:v>0</c:v>
                </c:pt>
                <c:pt idx="322" formatCode="0.000">
                  <c:v>0</c:v>
                </c:pt>
                <c:pt idx="323" formatCode="0.000">
                  <c:v>0</c:v>
                </c:pt>
                <c:pt idx="324" formatCode="0.000">
                  <c:v>0</c:v>
                </c:pt>
                <c:pt idx="325" formatCode="0.000">
                  <c:v>0</c:v>
                </c:pt>
                <c:pt idx="326" formatCode="0.000">
                  <c:v>0</c:v>
                </c:pt>
                <c:pt idx="327" formatCode="0.000">
                  <c:v>0</c:v>
                </c:pt>
                <c:pt idx="328" formatCode="0.000">
                  <c:v>0</c:v>
                </c:pt>
                <c:pt idx="329" formatCode="0.000">
                  <c:v>0.14499999999999999</c:v>
                </c:pt>
                <c:pt idx="330" formatCode="0.000">
                  <c:v>0</c:v>
                </c:pt>
                <c:pt idx="331" formatCode="0.000">
                  <c:v>0</c:v>
                </c:pt>
                <c:pt idx="332" formatCode="0.000">
                  <c:v>0</c:v>
                </c:pt>
                <c:pt idx="333" formatCode="0.000">
                  <c:v>8.8999999999999996E-2</c:v>
                </c:pt>
                <c:pt idx="334" formatCode="0.000">
                  <c:v>0</c:v>
                </c:pt>
                <c:pt idx="335" formatCode="0.000">
                  <c:v>0.104</c:v>
                </c:pt>
                <c:pt idx="336" formatCode="0.000">
                  <c:v>9.4E-2</c:v>
                </c:pt>
                <c:pt idx="337" formatCode="0.000">
                  <c:v>9.9000000000000005E-2</c:v>
                </c:pt>
                <c:pt idx="338" formatCode="0.000">
                  <c:v>0</c:v>
                </c:pt>
                <c:pt idx="339" formatCode="0.000">
                  <c:v>0</c:v>
                </c:pt>
                <c:pt idx="340" formatCode="0.000">
                  <c:v>0</c:v>
                </c:pt>
                <c:pt idx="341" formatCode="0.000">
                  <c:v>0</c:v>
                </c:pt>
                <c:pt idx="342" formatCode="0.000">
                  <c:v>0</c:v>
                </c:pt>
                <c:pt idx="343" formatCode="0.000">
                  <c:v>0</c:v>
                </c:pt>
                <c:pt idx="344" formatCode="0.000">
                  <c:v>0</c:v>
                </c:pt>
                <c:pt idx="345" formatCode="0.000">
                  <c:v>0</c:v>
                </c:pt>
                <c:pt idx="346" formatCode="0.000">
                  <c:v>0</c:v>
                </c:pt>
                <c:pt idx="347" formatCode="0.000">
                  <c:v>0</c:v>
                </c:pt>
                <c:pt idx="348" formatCode="0.000">
                  <c:v>6.0999999999999999E-2</c:v>
                </c:pt>
                <c:pt idx="349" formatCode="0.000">
                  <c:v>7.6999999999999999E-2</c:v>
                </c:pt>
                <c:pt idx="350" formatCode="0.000">
                  <c:v>0</c:v>
                </c:pt>
                <c:pt idx="351" formatCode="0.000">
                  <c:v>0</c:v>
                </c:pt>
                <c:pt idx="352" formatCode="0.000">
                  <c:v>0</c:v>
                </c:pt>
                <c:pt idx="353" formatCode="0.000">
                  <c:v>0</c:v>
                </c:pt>
                <c:pt idx="354" formatCode="0.000">
                  <c:v>0</c:v>
                </c:pt>
                <c:pt idx="355" formatCode="0.000">
                  <c:v>0</c:v>
                </c:pt>
                <c:pt idx="356" formatCode="0.000">
                  <c:v>0</c:v>
                </c:pt>
                <c:pt idx="357" formatCode="0.000">
                  <c:v>0</c:v>
                </c:pt>
                <c:pt idx="358" formatCode="0.000">
                  <c:v>0</c:v>
                </c:pt>
                <c:pt idx="359" formatCode="0.000">
                  <c:v>0</c:v>
                </c:pt>
                <c:pt idx="360" formatCode="0.000">
                  <c:v>0</c:v>
                </c:pt>
                <c:pt idx="361" formatCode="0.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7-4CB3-B03F-AF9C27A6E4B9}"/>
            </c:ext>
          </c:extLst>
        </c:ser>
        <c:ser>
          <c:idx val="7"/>
          <c:order val="7"/>
          <c:tx>
            <c:strRef>
              <c:f>Fosfatos!$O$7</c:f>
              <c:strCache>
                <c:ptCount val="1"/>
                <c:pt idx="0">
                  <c:v>Obra de paso bajo carretera Los Urrutia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Fosfatos!$O$8:$O$380</c:f>
              <c:numCache>
                <c:formatCode>0.00</c:formatCode>
                <c:ptCount val="364"/>
                <c:pt idx="21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 formatCode="0.000">
                  <c:v>0.78</c:v>
                </c:pt>
                <c:pt idx="39" formatCode="0.000">
                  <c:v>0.28000000000000003</c:v>
                </c:pt>
                <c:pt idx="40" formatCode="0.000">
                  <c:v>0.22800000000000001</c:v>
                </c:pt>
                <c:pt idx="41" formatCode="0.000">
                  <c:v>0.19400000000000001</c:v>
                </c:pt>
                <c:pt idx="42" formatCode="0.000">
                  <c:v>0.17100000000000001</c:v>
                </c:pt>
                <c:pt idx="43" formatCode="0.000">
                  <c:v>0.40500000000000003</c:v>
                </c:pt>
                <c:pt idx="44" formatCode="0.000">
                  <c:v>0.17399999999999999</c:v>
                </c:pt>
                <c:pt idx="45" formatCode="0.000">
                  <c:v>0.18099999999999999</c:v>
                </c:pt>
                <c:pt idx="46" formatCode="0.000">
                  <c:v>0.15</c:v>
                </c:pt>
                <c:pt idx="47" formatCode="0.000">
                  <c:v>0.18099999999999999</c:v>
                </c:pt>
                <c:pt idx="48" formatCode="0.000">
                  <c:v>0.17899999999999999</c:v>
                </c:pt>
                <c:pt idx="49" formatCode="0.000">
                  <c:v>0.114</c:v>
                </c:pt>
                <c:pt idx="50" formatCode="0.000">
                  <c:v>0.114</c:v>
                </c:pt>
                <c:pt idx="51" formatCode="0.000">
                  <c:v>9.6000000000000002E-2</c:v>
                </c:pt>
                <c:pt idx="52" formatCode="0.000">
                  <c:v>0.13900000000000001</c:v>
                </c:pt>
                <c:pt idx="53" formatCode="0.000">
                  <c:v>0.17</c:v>
                </c:pt>
                <c:pt idx="54" formatCode="0.000">
                  <c:v>0.252</c:v>
                </c:pt>
                <c:pt idx="55" formatCode="0.000">
                  <c:v>0.76100000000000001</c:v>
                </c:pt>
                <c:pt idx="56" formatCode="0.000">
                  <c:v>0.42699999999999999</c:v>
                </c:pt>
                <c:pt idx="57" formatCode="0.000">
                  <c:v>0.27600000000000002</c:v>
                </c:pt>
                <c:pt idx="58" formatCode="0.000">
                  <c:v>0.308</c:v>
                </c:pt>
                <c:pt idx="59" formatCode="0.000">
                  <c:v>0.26900000000000002</c:v>
                </c:pt>
                <c:pt idx="60" formatCode="0.000">
                  <c:v>0.14299999999999999</c:v>
                </c:pt>
                <c:pt idx="61" formatCode="0.000">
                  <c:v>0.40100000000000002</c:v>
                </c:pt>
                <c:pt idx="62" formatCode="0.000">
                  <c:v>0.152</c:v>
                </c:pt>
                <c:pt idx="63" formatCode="0.000">
                  <c:v>0.112</c:v>
                </c:pt>
                <c:pt idx="64" formatCode="0.000">
                  <c:v>0.17599999999999999</c:v>
                </c:pt>
                <c:pt idx="65" formatCode="0.000">
                  <c:v>0</c:v>
                </c:pt>
                <c:pt idx="66" formatCode="0.000">
                  <c:v>0.12</c:v>
                </c:pt>
                <c:pt idx="67" formatCode="0.000">
                  <c:v>7.6999999999999999E-2</c:v>
                </c:pt>
                <c:pt idx="68" formatCode="0.000">
                  <c:v>8.1000000000000003E-2</c:v>
                </c:pt>
                <c:pt idx="69" formatCode="0.000">
                  <c:v>6.9000000000000006E-2</c:v>
                </c:pt>
                <c:pt idx="70" formatCode="0.000">
                  <c:v>8.3000000000000004E-2</c:v>
                </c:pt>
                <c:pt idx="71" formatCode="0.000">
                  <c:v>0</c:v>
                </c:pt>
                <c:pt idx="72" formatCode="0.000">
                  <c:v>7.5999999999999998E-2</c:v>
                </c:pt>
                <c:pt idx="73" formatCode="0.000">
                  <c:v>6.0999999999999999E-2</c:v>
                </c:pt>
                <c:pt idx="74" formatCode="0.000">
                  <c:v>0</c:v>
                </c:pt>
                <c:pt idx="75" formatCode="0.000">
                  <c:v>6.3E-2</c:v>
                </c:pt>
                <c:pt idx="76" formatCode="0.000">
                  <c:v>6.6000000000000003E-2</c:v>
                </c:pt>
                <c:pt idx="77" formatCode="0.000">
                  <c:v>7.0999999999999994E-2</c:v>
                </c:pt>
                <c:pt idx="78" formatCode="0.000">
                  <c:v>0</c:v>
                </c:pt>
                <c:pt idx="79" formatCode="0.000">
                  <c:v>8.7999999999999995E-2</c:v>
                </c:pt>
                <c:pt idx="80" formatCode="0.000">
                  <c:v>9.4E-2</c:v>
                </c:pt>
                <c:pt idx="81" formatCode="0.000">
                  <c:v>0.157</c:v>
                </c:pt>
                <c:pt idx="82" formatCode="0.000">
                  <c:v>0.13600000000000001</c:v>
                </c:pt>
                <c:pt idx="83" formatCode="0.000">
                  <c:v>9.4E-2</c:v>
                </c:pt>
                <c:pt idx="84" formatCode="0.000">
                  <c:v>0.12</c:v>
                </c:pt>
                <c:pt idx="85" formatCode="0.000">
                  <c:v>0.13</c:v>
                </c:pt>
                <c:pt idx="86" formatCode="0.000">
                  <c:v>0.13200000000000001</c:v>
                </c:pt>
                <c:pt idx="87" formatCode="0.000">
                  <c:v>0.246</c:v>
                </c:pt>
                <c:pt idx="88" formatCode="0.000">
                  <c:v>0.108</c:v>
                </c:pt>
                <c:pt idx="89" formatCode="0.000">
                  <c:v>9.5000000000000001E-2</c:v>
                </c:pt>
                <c:pt idx="90" formatCode="0.000">
                  <c:v>0.128</c:v>
                </c:pt>
                <c:pt idx="91" formatCode="0.000">
                  <c:v>0.16600000000000001</c:v>
                </c:pt>
                <c:pt idx="92" formatCode="0.000">
                  <c:v>0.122</c:v>
                </c:pt>
                <c:pt idx="93" formatCode="0.000">
                  <c:v>0.108</c:v>
                </c:pt>
                <c:pt idx="94" formatCode="0.000">
                  <c:v>0.13</c:v>
                </c:pt>
                <c:pt idx="95" formatCode="0.000">
                  <c:v>0.217</c:v>
                </c:pt>
                <c:pt idx="96" formatCode="0.000">
                  <c:v>0.157</c:v>
                </c:pt>
                <c:pt idx="97" formatCode="0.000">
                  <c:v>0.214</c:v>
                </c:pt>
                <c:pt idx="98" formatCode="0.000">
                  <c:v>0.13600000000000001</c:v>
                </c:pt>
                <c:pt idx="99" formatCode="0.000">
                  <c:v>0.14399999999999999</c:v>
                </c:pt>
                <c:pt idx="100" formatCode="0.000">
                  <c:v>0.33300000000000002</c:v>
                </c:pt>
                <c:pt idx="101" formatCode="0.000">
                  <c:v>0.20100000000000001</c:v>
                </c:pt>
                <c:pt idx="102" formatCode="0.000">
                  <c:v>0.20399999999999999</c:v>
                </c:pt>
                <c:pt idx="103" formatCode="0.000">
                  <c:v>0.109</c:v>
                </c:pt>
                <c:pt idx="104" formatCode="0.000">
                  <c:v>0.11799999999999999</c:v>
                </c:pt>
                <c:pt idx="105" formatCode="0.000">
                  <c:v>0.11799999999999999</c:v>
                </c:pt>
                <c:pt idx="106" formatCode="0.000">
                  <c:v>0.40400000000000003</c:v>
                </c:pt>
                <c:pt idx="107" formatCode="0.000">
                  <c:v>8.6999999999999994E-2</c:v>
                </c:pt>
                <c:pt idx="108" formatCode="0.000">
                  <c:v>0.25600000000000001</c:v>
                </c:pt>
                <c:pt idx="109" formatCode="0.000">
                  <c:v>0.17799999999999999</c:v>
                </c:pt>
                <c:pt idx="110" formatCode="0.000">
                  <c:v>9.4E-2</c:v>
                </c:pt>
                <c:pt idx="111" formatCode="0.000">
                  <c:v>0.16800000000000001</c:v>
                </c:pt>
                <c:pt idx="112" formatCode="0.000">
                  <c:v>0.124</c:v>
                </c:pt>
                <c:pt idx="113" formatCode="0.000">
                  <c:v>0.18099999999999999</c:v>
                </c:pt>
                <c:pt idx="114" formatCode="0.000">
                  <c:v>0.154</c:v>
                </c:pt>
                <c:pt idx="115" formatCode="0.000">
                  <c:v>0.28899999999999998</c:v>
                </c:pt>
                <c:pt idx="116" formatCode="0.000">
                  <c:v>0.14699999999999999</c:v>
                </c:pt>
                <c:pt idx="117" formatCode="0.000">
                  <c:v>0.157</c:v>
                </c:pt>
                <c:pt idx="118" formatCode="0.000">
                  <c:v>0.14000000000000001</c:v>
                </c:pt>
                <c:pt idx="119" formatCode="0.000">
                  <c:v>0.16200000000000001</c:v>
                </c:pt>
                <c:pt idx="120" formatCode="0.000">
                  <c:v>0.151</c:v>
                </c:pt>
                <c:pt idx="121" formatCode="0.000">
                  <c:v>0.13200000000000001</c:v>
                </c:pt>
                <c:pt idx="122" formatCode="0.000">
                  <c:v>0.14499999999999999</c:v>
                </c:pt>
                <c:pt idx="123" formatCode="0.000">
                  <c:v>0.17199999999999999</c:v>
                </c:pt>
                <c:pt idx="124" formatCode="0.000">
                  <c:v>0.109</c:v>
                </c:pt>
                <c:pt idx="125" formatCode="0.000">
                  <c:v>6.4000000000000001E-2</c:v>
                </c:pt>
                <c:pt idx="126" formatCode="0.000">
                  <c:v>9.1999999999999998E-2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169" formatCode="0.000">
                  <c:v>0.92500000000000004</c:v>
                </c:pt>
                <c:pt idx="170" formatCode="0.000">
                  <c:v>0.41699999999999998</c:v>
                </c:pt>
                <c:pt idx="171" formatCode="0.000">
                  <c:v>0.30399999999999999</c:v>
                </c:pt>
                <c:pt idx="172" formatCode="0.000">
                  <c:v>0.26400000000000001</c:v>
                </c:pt>
                <c:pt idx="174" formatCode="0.000">
                  <c:v>0.24099999999999999</c:v>
                </c:pt>
                <c:pt idx="176" formatCode="0.000">
                  <c:v>0.185</c:v>
                </c:pt>
                <c:pt idx="178" formatCode="0.000">
                  <c:v>0.497</c:v>
                </c:pt>
                <c:pt idx="180" formatCode="0.000">
                  <c:v>0.151</c:v>
                </c:pt>
                <c:pt idx="182" formatCode="0.000">
                  <c:v>0.14499999999999999</c:v>
                </c:pt>
                <c:pt idx="184" formatCode="0.000">
                  <c:v>0.16200000000000001</c:v>
                </c:pt>
                <c:pt idx="186" formatCode="0.000">
                  <c:v>0.16800000000000001</c:v>
                </c:pt>
                <c:pt idx="188" formatCode="0.000">
                  <c:v>0.13600000000000001</c:v>
                </c:pt>
                <c:pt idx="190" formatCode="0.000">
                  <c:v>0.23</c:v>
                </c:pt>
                <c:pt idx="192" formatCode="0.000">
                  <c:v>0.14799999999999999</c:v>
                </c:pt>
                <c:pt idx="194" formatCode="0.000">
                  <c:v>0.111</c:v>
                </c:pt>
                <c:pt idx="196" formatCode="0.000">
                  <c:v>8.5999999999999993E-2</c:v>
                </c:pt>
                <c:pt idx="198" formatCode="0.000">
                  <c:v>0.13300000000000001</c:v>
                </c:pt>
                <c:pt idx="200" formatCode="0.000">
                  <c:v>0.109</c:v>
                </c:pt>
                <c:pt idx="202" formatCode="0.000">
                  <c:v>0.13</c:v>
                </c:pt>
                <c:pt idx="204" formatCode="0.000">
                  <c:v>0.115</c:v>
                </c:pt>
                <c:pt idx="206" formatCode="0.000">
                  <c:v>0</c:v>
                </c:pt>
                <c:pt idx="208" formatCode="0.000">
                  <c:v>8.6999999999999994E-2</c:v>
                </c:pt>
                <c:pt idx="210" formatCode="0.000">
                  <c:v>0.125</c:v>
                </c:pt>
                <c:pt idx="211" formatCode="0.000">
                  <c:v>9.0999999999999998E-2</c:v>
                </c:pt>
                <c:pt idx="212" formatCode="0.000">
                  <c:v>9.8000000000000004E-2</c:v>
                </c:pt>
                <c:pt idx="213" formatCode="0.000">
                  <c:v>8.1000000000000003E-2</c:v>
                </c:pt>
                <c:pt idx="214" formatCode="0.000">
                  <c:v>6.4000000000000001E-2</c:v>
                </c:pt>
                <c:pt idx="215" formatCode="0.000">
                  <c:v>0.111</c:v>
                </c:pt>
                <c:pt idx="216" formatCode="0.000">
                  <c:v>0</c:v>
                </c:pt>
                <c:pt idx="217" formatCode="0.000">
                  <c:v>0</c:v>
                </c:pt>
                <c:pt idx="218" formatCode="0.000">
                  <c:v>0.10199999999999999</c:v>
                </c:pt>
                <c:pt idx="219" formatCode="0.000">
                  <c:v>0</c:v>
                </c:pt>
                <c:pt idx="220" formatCode="0.000">
                  <c:v>0</c:v>
                </c:pt>
                <c:pt idx="221" formatCode="0.000">
                  <c:v>7.5999999999999998E-2</c:v>
                </c:pt>
                <c:pt idx="222" formatCode="0.000">
                  <c:v>0.109</c:v>
                </c:pt>
                <c:pt idx="223" formatCode="0.000">
                  <c:v>0.10100000000000001</c:v>
                </c:pt>
                <c:pt idx="224" formatCode="0.000">
                  <c:v>0.111</c:v>
                </c:pt>
                <c:pt idx="225" formatCode="0.000">
                  <c:v>0.104</c:v>
                </c:pt>
                <c:pt idx="226" formatCode="0.000">
                  <c:v>0.112</c:v>
                </c:pt>
                <c:pt idx="227" formatCode="0.000">
                  <c:v>0.10299999999999999</c:v>
                </c:pt>
                <c:pt idx="228" formatCode="0.000">
                  <c:v>9.9000000000000005E-2</c:v>
                </c:pt>
                <c:pt idx="229" formatCode="0.000">
                  <c:v>0.10100000000000001</c:v>
                </c:pt>
                <c:pt idx="230" formatCode="0.000">
                  <c:v>0.1</c:v>
                </c:pt>
                <c:pt idx="231" formatCode="0.000">
                  <c:v>0.109</c:v>
                </c:pt>
                <c:pt idx="232" formatCode="0.000">
                  <c:v>0.14099999999999999</c:v>
                </c:pt>
                <c:pt idx="233" formatCode="0.000">
                  <c:v>0.10299999999999999</c:v>
                </c:pt>
                <c:pt idx="234" formatCode="0.000">
                  <c:v>0.128</c:v>
                </c:pt>
                <c:pt idx="235" formatCode="0.000">
                  <c:v>9.4E-2</c:v>
                </c:pt>
                <c:pt idx="236" formatCode="0.000">
                  <c:v>0.104</c:v>
                </c:pt>
                <c:pt idx="237" formatCode="0.000">
                  <c:v>0.122</c:v>
                </c:pt>
                <c:pt idx="238" formatCode="0.000">
                  <c:v>0</c:v>
                </c:pt>
                <c:pt idx="239" formatCode="0.000">
                  <c:v>0</c:v>
                </c:pt>
                <c:pt idx="240" formatCode="0.000">
                  <c:v>0</c:v>
                </c:pt>
                <c:pt idx="241" formatCode="0.000">
                  <c:v>0</c:v>
                </c:pt>
                <c:pt idx="242" formatCode="0.000">
                  <c:v>0</c:v>
                </c:pt>
                <c:pt idx="243" formatCode="0.000">
                  <c:v>0</c:v>
                </c:pt>
                <c:pt idx="244" formatCode="0.000">
                  <c:v>0</c:v>
                </c:pt>
                <c:pt idx="245" formatCode="0.000">
                  <c:v>0</c:v>
                </c:pt>
                <c:pt idx="246" formatCode="0.000">
                  <c:v>0</c:v>
                </c:pt>
                <c:pt idx="247" formatCode="0.000">
                  <c:v>0</c:v>
                </c:pt>
                <c:pt idx="248" formatCode="0.000">
                  <c:v>0</c:v>
                </c:pt>
                <c:pt idx="249" formatCode="0.000">
                  <c:v>0</c:v>
                </c:pt>
                <c:pt idx="250" formatCode="0.000">
                  <c:v>0</c:v>
                </c:pt>
                <c:pt idx="251" formatCode="0.000">
                  <c:v>0.60599999999999998</c:v>
                </c:pt>
                <c:pt idx="252" formatCode="0.000">
                  <c:v>0.623</c:v>
                </c:pt>
                <c:pt idx="253" formatCode="0.000">
                  <c:v>0.624</c:v>
                </c:pt>
                <c:pt idx="254" formatCode="0.000">
                  <c:v>0.57799999999999996</c:v>
                </c:pt>
                <c:pt idx="255" formatCode="0.000">
                  <c:v>0.23400000000000001</c:v>
                </c:pt>
                <c:pt idx="256" formatCode="0.000">
                  <c:v>0.29599999999999999</c:v>
                </c:pt>
                <c:pt idx="257" formatCode="0.000">
                  <c:v>0.19700000000000001</c:v>
                </c:pt>
                <c:pt idx="258" formatCode="0.000">
                  <c:v>0.192</c:v>
                </c:pt>
                <c:pt idx="259" formatCode="0.000">
                  <c:v>0.16500000000000001</c:v>
                </c:pt>
                <c:pt idx="260" formatCode="0.000">
                  <c:v>0.14299999999999999</c:v>
                </c:pt>
                <c:pt idx="261" formatCode="0.000">
                  <c:v>0</c:v>
                </c:pt>
                <c:pt idx="262" formatCode="0.000">
                  <c:v>0.114</c:v>
                </c:pt>
                <c:pt idx="263" formatCode="0.000">
                  <c:v>0.114</c:v>
                </c:pt>
                <c:pt idx="264" formatCode="0.000">
                  <c:v>0.14099999999999999</c:v>
                </c:pt>
                <c:pt idx="265" formatCode="0.000">
                  <c:v>0.112</c:v>
                </c:pt>
                <c:pt idx="266" formatCode="0.000">
                  <c:v>0.11799999999999999</c:v>
                </c:pt>
                <c:pt idx="267" formatCode="0.000">
                  <c:v>0.13300000000000001</c:v>
                </c:pt>
                <c:pt idx="268" formatCode="0.000">
                  <c:v>0</c:v>
                </c:pt>
                <c:pt idx="269" formatCode="0.000">
                  <c:v>0</c:v>
                </c:pt>
                <c:pt idx="270" formatCode="0.000">
                  <c:v>0</c:v>
                </c:pt>
                <c:pt idx="271" formatCode="0.000">
                  <c:v>0</c:v>
                </c:pt>
                <c:pt idx="272" formatCode="0.000">
                  <c:v>0</c:v>
                </c:pt>
                <c:pt idx="273" formatCode="0.000">
                  <c:v>0</c:v>
                </c:pt>
                <c:pt idx="274" formatCode="0.000">
                  <c:v>0</c:v>
                </c:pt>
                <c:pt idx="275" formatCode="0.000">
                  <c:v>0</c:v>
                </c:pt>
                <c:pt idx="276" formatCode="0.000">
                  <c:v>0</c:v>
                </c:pt>
                <c:pt idx="277" formatCode="0.000">
                  <c:v>0</c:v>
                </c:pt>
                <c:pt idx="278" formatCode="0.000">
                  <c:v>0</c:v>
                </c:pt>
                <c:pt idx="279" formatCode="0.000">
                  <c:v>0</c:v>
                </c:pt>
                <c:pt idx="280" formatCode="0.000">
                  <c:v>0</c:v>
                </c:pt>
                <c:pt idx="281" formatCode="0.000">
                  <c:v>0</c:v>
                </c:pt>
                <c:pt idx="282" formatCode="0.000">
                  <c:v>0</c:v>
                </c:pt>
                <c:pt idx="283" formatCode="0.000">
                  <c:v>0</c:v>
                </c:pt>
                <c:pt idx="284" formatCode="0.000">
                  <c:v>0</c:v>
                </c:pt>
                <c:pt idx="285" formatCode="0.000">
                  <c:v>0</c:v>
                </c:pt>
                <c:pt idx="286" formatCode="0.000">
                  <c:v>0</c:v>
                </c:pt>
                <c:pt idx="287" formatCode="0.000">
                  <c:v>0</c:v>
                </c:pt>
                <c:pt idx="288" formatCode="0.000">
                  <c:v>0</c:v>
                </c:pt>
                <c:pt idx="289" formatCode="0.000">
                  <c:v>0</c:v>
                </c:pt>
                <c:pt idx="290" formatCode="0.000">
                  <c:v>0</c:v>
                </c:pt>
                <c:pt idx="291" formatCode="0.000">
                  <c:v>0</c:v>
                </c:pt>
                <c:pt idx="292" formatCode="0.000">
                  <c:v>0</c:v>
                </c:pt>
                <c:pt idx="293" formatCode="0.000">
                  <c:v>0</c:v>
                </c:pt>
                <c:pt idx="294" formatCode="0.000">
                  <c:v>0.252</c:v>
                </c:pt>
                <c:pt idx="295" formatCode="0.000">
                  <c:v>0.14499999999999999</c:v>
                </c:pt>
                <c:pt idx="296" formatCode="0.000">
                  <c:v>0.11799999999999999</c:v>
                </c:pt>
                <c:pt idx="297" formatCode="0.000">
                  <c:v>0.154</c:v>
                </c:pt>
                <c:pt idx="298" formatCode="0.000">
                  <c:v>0.122</c:v>
                </c:pt>
                <c:pt idx="299" formatCode="0.000">
                  <c:v>0.11799999999999999</c:v>
                </c:pt>
                <c:pt idx="300" formatCode="0.000">
                  <c:v>0.129</c:v>
                </c:pt>
                <c:pt idx="301" formatCode="0.000">
                  <c:v>0.124</c:v>
                </c:pt>
                <c:pt idx="302" formatCode="0.000">
                  <c:v>0.106</c:v>
                </c:pt>
                <c:pt idx="303" formatCode="0.000">
                  <c:v>0.10100000000000001</c:v>
                </c:pt>
                <c:pt idx="304" formatCode="0.000">
                  <c:v>0.11899999999999999</c:v>
                </c:pt>
                <c:pt idx="305" formatCode="0.000">
                  <c:v>0.109</c:v>
                </c:pt>
                <c:pt idx="306" formatCode="0.000">
                  <c:v>0.11899999999999999</c:v>
                </c:pt>
                <c:pt idx="307" formatCode="0.000">
                  <c:v>0.11700000000000001</c:v>
                </c:pt>
                <c:pt idx="308" formatCode="0.000">
                  <c:v>0.111</c:v>
                </c:pt>
                <c:pt idx="309" formatCode="0.000">
                  <c:v>0.11</c:v>
                </c:pt>
                <c:pt idx="310" formatCode="0.000">
                  <c:v>0.111</c:v>
                </c:pt>
                <c:pt idx="311" formatCode="0.000">
                  <c:v>0.11700000000000001</c:v>
                </c:pt>
                <c:pt idx="312" formatCode="0.000">
                  <c:v>0.17100000000000001</c:v>
                </c:pt>
                <c:pt idx="313" formatCode="0.000">
                  <c:v>0.11700000000000001</c:v>
                </c:pt>
                <c:pt idx="314" formatCode="0.000">
                  <c:v>0.115</c:v>
                </c:pt>
                <c:pt idx="315" formatCode="0.000">
                  <c:v>0.111</c:v>
                </c:pt>
                <c:pt idx="316" formatCode="0.000">
                  <c:v>0.12</c:v>
                </c:pt>
                <c:pt idx="317" formatCode="0.000">
                  <c:v>0.115</c:v>
                </c:pt>
                <c:pt idx="318" formatCode="0.000">
                  <c:v>0.11600000000000001</c:v>
                </c:pt>
                <c:pt idx="319" formatCode="0.000">
                  <c:v>0.30199999999999999</c:v>
                </c:pt>
                <c:pt idx="320" formatCode="0.000">
                  <c:v>0.10100000000000001</c:v>
                </c:pt>
                <c:pt idx="321" formatCode="0.000">
                  <c:v>0.115</c:v>
                </c:pt>
                <c:pt idx="322" formatCode="0.000">
                  <c:v>9.0999999999999998E-2</c:v>
                </c:pt>
                <c:pt idx="323" formatCode="0.000">
                  <c:v>0.104</c:v>
                </c:pt>
                <c:pt idx="324" formatCode="0.000">
                  <c:v>0.129</c:v>
                </c:pt>
                <c:pt idx="325" formatCode="0.000">
                  <c:v>9.7000000000000003E-2</c:v>
                </c:pt>
                <c:pt idx="326" formatCode="0.000">
                  <c:v>7.9000000000000001E-2</c:v>
                </c:pt>
                <c:pt idx="327" formatCode="0.000">
                  <c:v>8.3000000000000004E-2</c:v>
                </c:pt>
                <c:pt idx="328" formatCode="0.000">
                  <c:v>9.5000000000000001E-2</c:v>
                </c:pt>
                <c:pt idx="329" formatCode="0.000">
                  <c:v>0.11</c:v>
                </c:pt>
                <c:pt idx="330" formatCode="0.000">
                  <c:v>0.107</c:v>
                </c:pt>
                <c:pt idx="331" formatCode="0.000">
                  <c:v>0.10299999999999999</c:v>
                </c:pt>
                <c:pt idx="332" formatCode="0.000">
                  <c:v>9.0999999999999998E-2</c:v>
                </c:pt>
                <c:pt idx="333" formatCode="0.000">
                  <c:v>0.105</c:v>
                </c:pt>
                <c:pt idx="334" formatCode="0.000">
                  <c:v>0</c:v>
                </c:pt>
                <c:pt idx="335" formatCode="0.000">
                  <c:v>0.12</c:v>
                </c:pt>
                <c:pt idx="336" formatCode="0.000">
                  <c:v>0.107</c:v>
                </c:pt>
                <c:pt idx="337" formatCode="0.000">
                  <c:v>0.108</c:v>
                </c:pt>
                <c:pt idx="338" formatCode="0.000">
                  <c:v>9.1999999999999998E-2</c:v>
                </c:pt>
                <c:pt idx="339" formatCode="0.000">
                  <c:v>8.8999999999999996E-2</c:v>
                </c:pt>
                <c:pt idx="340" formatCode="0.000">
                  <c:v>0.10100000000000001</c:v>
                </c:pt>
                <c:pt idx="341" formatCode="0.000">
                  <c:v>0.1</c:v>
                </c:pt>
                <c:pt idx="342" formatCode="0.000">
                  <c:v>0.109</c:v>
                </c:pt>
                <c:pt idx="343" formatCode="0.000">
                  <c:v>0.114</c:v>
                </c:pt>
                <c:pt idx="344" formatCode="0.000">
                  <c:v>0.11899999999999999</c:v>
                </c:pt>
                <c:pt idx="345" formatCode="0.000">
                  <c:v>0.13700000000000001</c:v>
                </c:pt>
                <c:pt idx="346" formatCode="0.000">
                  <c:v>0.14899999999999999</c:v>
                </c:pt>
                <c:pt idx="347" formatCode="0.000">
                  <c:v>9.9000000000000005E-2</c:v>
                </c:pt>
                <c:pt idx="348" formatCode="0.000">
                  <c:v>0.105</c:v>
                </c:pt>
                <c:pt idx="349" formatCode="0.000">
                  <c:v>0.111</c:v>
                </c:pt>
                <c:pt idx="350" formatCode="0.000">
                  <c:v>0.108</c:v>
                </c:pt>
                <c:pt idx="351" formatCode="0.000">
                  <c:v>0.11799999999999999</c:v>
                </c:pt>
                <c:pt idx="352" formatCode="0.000">
                  <c:v>0.128</c:v>
                </c:pt>
                <c:pt idx="353" formatCode="0.000">
                  <c:v>0.105</c:v>
                </c:pt>
                <c:pt idx="354" formatCode="0.000">
                  <c:v>9.0999999999999998E-2</c:v>
                </c:pt>
                <c:pt idx="355" formatCode="0.000">
                  <c:v>8.5000000000000006E-2</c:v>
                </c:pt>
                <c:pt idx="356" formatCode="0.000">
                  <c:v>0</c:v>
                </c:pt>
                <c:pt idx="357" formatCode="0.000">
                  <c:v>0</c:v>
                </c:pt>
                <c:pt idx="358" formatCode="0.000">
                  <c:v>0</c:v>
                </c:pt>
                <c:pt idx="359" formatCode="0.000">
                  <c:v>0</c:v>
                </c:pt>
                <c:pt idx="360" formatCode="0.000">
                  <c:v>0</c:v>
                </c:pt>
                <c:pt idx="361" formatCode="0.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90-4922-A27D-BDFB0AF5DFAA}"/>
            </c:ext>
          </c:extLst>
        </c:ser>
        <c:ser>
          <c:idx val="8"/>
          <c:order val="8"/>
          <c:tx>
            <c:strRef>
              <c:f>Fosfatos!$P$7</c:f>
              <c:strCache>
                <c:ptCount val="1"/>
                <c:pt idx="0">
                  <c:v>Desembocadura rambla de Miranda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Fosfatos!$P$8:$P$380</c:f>
              <c:numCache>
                <c:formatCode>0.00</c:formatCode>
                <c:ptCount val="364"/>
                <c:pt idx="21" formatCode="0">
                  <c:v>0</c:v>
                </c:pt>
                <c:pt idx="28">
                  <c:v>0</c:v>
                </c:pt>
                <c:pt idx="29">
                  <c:v>0</c:v>
                </c:pt>
                <c:pt idx="30" formatCode="0">
                  <c:v>0</c:v>
                </c:pt>
                <c:pt idx="31" formatCode="0">
                  <c:v>0</c:v>
                </c:pt>
                <c:pt idx="32" formatCode="0">
                  <c:v>0</c:v>
                </c:pt>
                <c:pt idx="33" formatCode="0">
                  <c:v>0</c:v>
                </c:pt>
                <c:pt idx="34" formatCode="0">
                  <c:v>0</c:v>
                </c:pt>
                <c:pt idx="35" formatCode="0">
                  <c:v>0</c:v>
                </c:pt>
                <c:pt idx="36" formatCode="0">
                  <c:v>0</c:v>
                </c:pt>
                <c:pt idx="37" formatCode="0">
                  <c:v>0</c:v>
                </c:pt>
                <c:pt idx="38" formatCode="0.000">
                  <c:v>0.99099999999999999</c:v>
                </c:pt>
                <c:pt idx="39" formatCode="0">
                  <c:v>0</c:v>
                </c:pt>
                <c:pt idx="40" formatCode="0">
                  <c:v>0.33800000000000002</c:v>
                </c:pt>
                <c:pt idx="41" formatCode="0.000">
                  <c:v>0.32600000000000001</c:v>
                </c:pt>
                <c:pt idx="42" formatCode="0.000">
                  <c:v>0.25700000000000001</c:v>
                </c:pt>
                <c:pt idx="43" formatCode="0.000">
                  <c:v>0.23100000000000001</c:v>
                </c:pt>
                <c:pt idx="44" formatCode="0.000">
                  <c:v>0.187</c:v>
                </c:pt>
                <c:pt idx="45" formatCode="0.000">
                  <c:v>0.20399999999999999</c:v>
                </c:pt>
                <c:pt idx="46" formatCode="0.000">
                  <c:v>0.17199999999999999</c:v>
                </c:pt>
                <c:pt idx="47" formatCode="0.000">
                  <c:v>0.22900000000000001</c:v>
                </c:pt>
                <c:pt idx="48" formatCode="0.000">
                  <c:v>0.247</c:v>
                </c:pt>
                <c:pt idx="49" formatCode="0.000">
                  <c:v>0.151</c:v>
                </c:pt>
                <c:pt idx="50" formatCode="0.000">
                  <c:v>0.11600000000000001</c:v>
                </c:pt>
                <c:pt idx="51" formatCode="0.000">
                  <c:v>7.5999999999999998E-2</c:v>
                </c:pt>
                <c:pt idx="52" formatCode="0.000">
                  <c:v>0</c:v>
                </c:pt>
                <c:pt idx="53" formatCode="0.000">
                  <c:v>0.17</c:v>
                </c:pt>
                <c:pt idx="54" formatCode="0.000">
                  <c:v>0.155</c:v>
                </c:pt>
                <c:pt idx="55" formatCode="0.000">
                  <c:v>0.37</c:v>
                </c:pt>
                <c:pt idx="56" formatCode="0.000">
                  <c:v>0.28599999999999998</c:v>
                </c:pt>
                <c:pt idx="57" formatCode="0.000">
                  <c:v>0.74</c:v>
                </c:pt>
                <c:pt idx="58" formatCode="0.000">
                  <c:v>0.25600000000000001</c:v>
                </c:pt>
                <c:pt idx="59" formatCode="0.000">
                  <c:v>0</c:v>
                </c:pt>
                <c:pt idx="60" formatCode="0.000">
                  <c:v>0.156</c:v>
                </c:pt>
                <c:pt idx="61" formatCode="0.000">
                  <c:v>0.14799999999999999</c:v>
                </c:pt>
                <c:pt idx="62" formatCode="0.000">
                  <c:v>0.14299999999999999</c:v>
                </c:pt>
                <c:pt idx="63" formatCode="0.000">
                  <c:v>0.125</c:v>
                </c:pt>
                <c:pt idx="64" formatCode="0.000">
                  <c:v>0.108</c:v>
                </c:pt>
                <c:pt idx="65" formatCode="0.000">
                  <c:v>0.13800000000000001</c:v>
                </c:pt>
                <c:pt idx="66" formatCode="0.000">
                  <c:v>0.22500000000000001</c:v>
                </c:pt>
                <c:pt idx="67" formatCode="0.000">
                  <c:v>0.46100000000000002</c:v>
                </c:pt>
                <c:pt idx="68" formatCode="0.000">
                  <c:v>0.24099999999999999</c:v>
                </c:pt>
                <c:pt idx="69" formatCode="0.000">
                  <c:v>0.155</c:v>
                </c:pt>
                <c:pt idx="70" formatCode="0.000">
                  <c:v>0.19</c:v>
                </c:pt>
                <c:pt idx="71" formatCode="0.000">
                  <c:v>0.29499999999999998</c:v>
                </c:pt>
                <c:pt idx="72" formatCode="0.000">
                  <c:v>0.121</c:v>
                </c:pt>
                <c:pt idx="73" formatCode="0.000">
                  <c:v>0.41199999999999998</c:v>
                </c:pt>
                <c:pt idx="74" formatCode="0.000">
                  <c:v>0.38100000000000001</c:v>
                </c:pt>
                <c:pt idx="75" formatCode="0.000">
                  <c:v>0.318</c:v>
                </c:pt>
                <c:pt idx="76" formatCode="0.000">
                  <c:v>6.7000000000000004E-2</c:v>
                </c:pt>
                <c:pt idx="77" formatCode="0.000">
                  <c:v>0</c:v>
                </c:pt>
                <c:pt idx="78" formatCode="0.000">
                  <c:v>0</c:v>
                </c:pt>
                <c:pt idx="79" formatCode="0.000">
                  <c:v>0</c:v>
                </c:pt>
                <c:pt idx="80" formatCode="0.000">
                  <c:v>0</c:v>
                </c:pt>
                <c:pt idx="81" formatCode="0.000">
                  <c:v>0</c:v>
                </c:pt>
                <c:pt idx="82" formatCode="0.000">
                  <c:v>0</c:v>
                </c:pt>
                <c:pt idx="83" formatCode="0.000">
                  <c:v>0</c:v>
                </c:pt>
                <c:pt idx="84" formatCode="0.000">
                  <c:v>0</c:v>
                </c:pt>
                <c:pt idx="85" formatCode="0.000">
                  <c:v>0</c:v>
                </c:pt>
                <c:pt idx="86" formatCode="0.000">
                  <c:v>0</c:v>
                </c:pt>
                <c:pt idx="87" formatCode="0.000">
                  <c:v>0</c:v>
                </c:pt>
                <c:pt idx="88" formatCode="0.000">
                  <c:v>0</c:v>
                </c:pt>
                <c:pt idx="89" formatCode="0.000">
                  <c:v>0</c:v>
                </c:pt>
                <c:pt idx="90" formatCode="0.00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 formatCode="0.000">
                  <c:v>0</c:v>
                </c:pt>
                <c:pt idx="94" formatCode="0.000">
                  <c:v>0</c:v>
                </c:pt>
                <c:pt idx="95" formatCode="0.000">
                  <c:v>0</c:v>
                </c:pt>
                <c:pt idx="96" formatCode="0.000">
                  <c:v>0</c:v>
                </c:pt>
                <c:pt idx="97" formatCode="0.000">
                  <c:v>0</c:v>
                </c:pt>
                <c:pt idx="98" formatCode="0.000">
                  <c:v>0</c:v>
                </c:pt>
                <c:pt idx="99" formatCode="0.000">
                  <c:v>0</c:v>
                </c:pt>
                <c:pt idx="100" formatCode="0.000">
                  <c:v>0</c:v>
                </c:pt>
                <c:pt idx="101" formatCode="0.000">
                  <c:v>0</c:v>
                </c:pt>
                <c:pt idx="102" formatCode="0.000">
                  <c:v>0</c:v>
                </c:pt>
                <c:pt idx="103" formatCode="0.000">
                  <c:v>0</c:v>
                </c:pt>
                <c:pt idx="104" formatCode="0.000">
                  <c:v>0</c:v>
                </c:pt>
                <c:pt idx="105" formatCode="0.000">
                  <c:v>0</c:v>
                </c:pt>
                <c:pt idx="106" formatCode="0.000">
                  <c:v>0</c:v>
                </c:pt>
                <c:pt idx="107" formatCode="0.000">
                  <c:v>0</c:v>
                </c:pt>
                <c:pt idx="108" formatCode="0.000">
                  <c:v>0</c:v>
                </c:pt>
                <c:pt idx="109" formatCode="0.000">
                  <c:v>0</c:v>
                </c:pt>
                <c:pt idx="110" formatCode="0.000">
                  <c:v>0</c:v>
                </c:pt>
                <c:pt idx="111" formatCode="0.000">
                  <c:v>0</c:v>
                </c:pt>
                <c:pt idx="112" formatCode="0.000">
                  <c:v>0</c:v>
                </c:pt>
                <c:pt idx="113" formatCode="0.000">
                  <c:v>0</c:v>
                </c:pt>
                <c:pt idx="114" formatCode="0.000">
                  <c:v>0</c:v>
                </c:pt>
                <c:pt idx="115" formatCode="0.000">
                  <c:v>0</c:v>
                </c:pt>
                <c:pt idx="116" formatCode="0.000">
                  <c:v>0</c:v>
                </c:pt>
                <c:pt idx="117" formatCode="0.000">
                  <c:v>0</c:v>
                </c:pt>
                <c:pt idx="118" formatCode="0.000">
                  <c:v>0</c:v>
                </c:pt>
                <c:pt idx="119" formatCode="0.000">
                  <c:v>0</c:v>
                </c:pt>
                <c:pt idx="120" formatCode="0.000">
                  <c:v>0</c:v>
                </c:pt>
                <c:pt idx="121" formatCode="0.000">
                  <c:v>0</c:v>
                </c:pt>
                <c:pt idx="122" formatCode="0.000">
                  <c:v>0</c:v>
                </c:pt>
                <c:pt idx="123" formatCode="0.000">
                  <c:v>0</c:v>
                </c:pt>
                <c:pt idx="124" formatCode="0.000">
                  <c:v>0</c:v>
                </c:pt>
                <c:pt idx="125" formatCode="0.000">
                  <c:v>0</c:v>
                </c:pt>
                <c:pt idx="126" formatCode="0.000">
                  <c:v>0</c:v>
                </c:pt>
                <c:pt idx="127" formatCode="0.000">
                  <c:v>0</c:v>
                </c:pt>
                <c:pt idx="128" formatCode="0.000">
                  <c:v>0</c:v>
                </c:pt>
                <c:pt idx="129" formatCode="0.000">
                  <c:v>0</c:v>
                </c:pt>
                <c:pt idx="130" formatCode="0.000">
                  <c:v>0</c:v>
                </c:pt>
                <c:pt idx="131" formatCode="0.000">
                  <c:v>0</c:v>
                </c:pt>
                <c:pt idx="132" formatCode="0.000">
                  <c:v>0</c:v>
                </c:pt>
                <c:pt idx="133" formatCode="0.000">
                  <c:v>0</c:v>
                </c:pt>
                <c:pt idx="134" formatCode="0.000">
                  <c:v>0</c:v>
                </c:pt>
                <c:pt idx="135" formatCode="0.000">
                  <c:v>0</c:v>
                </c:pt>
                <c:pt idx="136" formatCode="0.000">
                  <c:v>0</c:v>
                </c:pt>
                <c:pt idx="137" formatCode="0.000">
                  <c:v>0</c:v>
                </c:pt>
                <c:pt idx="138" formatCode="0.000">
                  <c:v>0</c:v>
                </c:pt>
                <c:pt idx="139" formatCode="0.000">
                  <c:v>0</c:v>
                </c:pt>
                <c:pt idx="140" formatCode="0.000">
                  <c:v>0</c:v>
                </c:pt>
                <c:pt idx="141" formatCode="0.000">
                  <c:v>0</c:v>
                </c:pt>
                <c:pt idx="142" formatCode="0.000">
                  <c:v>0</c:v>
                </c:pt>
                <c:pt idx="143" formatCode="0.000">
                  <c:v>0</c:v>
                </c:pt>
                <c:pt idx="144" formatCode="0.000">
                  <c:v>0</c:v>
                </c:pt>
                <c:pt idx="145" formatCode="0.000">
                  <c:v>0</c:v>
                </c:pt>
                <c:pt idx="146" formatCode="0.000">
                  <c:v>0</c:v>
                </c:pt>
                <c:pt idx="147" formatCode="0.000">
                  <c:v>0</c:v>
                </c:pt>
                <c:pt idx="148" formatCode="0.000">
                  <c:v>0</c:v>
                </c:pt>
                <c:pt idx="149" formatCode="0.000">
                  <c:v>0</c:v>
                </c:pt>
                <c:pt idx="150" formatCode="0.000">
                  <c:v>0</c:v>
                </c:pt>
                <c:pt idx="151" formatCode="0.000">
                  <c:v>0</c:v>
                </c:pt>
                <c:pt idx="152" formatCode="0.000">
                  <c:v>0</c:v>
                </c:pt>
                <c:pt idx="153" formatCode="0.000">
                  <c:v>0</c:v>
                </c:pt>
                <c:pt idx="154" formatCode="0.000">
                  <c:v>0</c:v>
                </c:pt>
                <c:pt idx="155" formatCode="0.000">
                  <c:v>0</c:v>
                </c:pt>
                <c:pt idx="156" formatCode="0.000">
                  <c:v>0</c:v>
                </c:pt>
                <c:pt idx="157" formatCode="0.000">
                  <c:v>0</c:v>
                </c:pt>
                <c:pt idx="158" formatCode="0.000">
                  <c:v>0</c:v>
                </c:pt>
                <c:pt idx="159" formatCode="0.000">
                  <c:v>0</c:v>
                </c:pt>
                <c:pt idx="211" formatCode="0.000">
                  <c:v>0.109</c:v>
                </c:pt>
                <c:pt idx="212" formatCode="0.000">
                  <c:v>0.127</c:v>
                </c:pt>
                <c:pt idx="213" formatCode="0.000">
                  <c:v>9.1999999999999998E-2</c:v>
                </c:pt>
                <c:pt idx="214" formatCode="0.000">
                  <c:v>9.1999999999999998E-2</c:v>
                </c:pt>
                <c:pt idx="215" formatCode="0.000">
                  <c:v>0.128</c:v>
                </c:pt>
                <c:pt idx="216" formatCode="0.000">
                  <c:v>0</c:v>
                </c:pt>
                <c:pt idx="217" formatCode="0.000">
                  <c:v>0</c:v>
                </c:pt>
                <c:pt idx="218" formatCode="0.000">
                  <c:v>0.11899999999999999</c:v>
                </c:pt>
                <c:pt idx="219" formatCode="0.000">
                  <c:v>0</c:v>
                </c:pt>
                <c:pt idx="220" formatCode="0.000">
                  <c:v>0</c:v>
                </c:pt>
                <c:pt idx="221" formatCode="0.000">
                  <c:v>0</c:v>
                </c:pt>
                <c:pt idx="222" formatCode="0.000">
                  <c:v>0</c:v>
                </c:pt>
                <c:pt idx="223" formatCode="0.000">
                  <c:v>6.5000000000000002E-2</c:v>
                </c:pt>
                <c:pt idx="224" formatCode="0.000">
                  <c:v>7.2999999999999995E-2</c:v>
                </c:pt>
                <c:pt idx="225" formatCode="0.000">
                  <c:v>7.4999999999999997E-2</c:v>
                </c:pt>
                <c:pt idx="226" formatCode="0.000">
                  <c:v>6.5000000000000002E-2</c:v>
                </c:pt>
                <c:pt idx="227" formatCode="0.000">
                  <c:v>7.2999999999999995E-2</c:v>
                </c:pt>
                <c:pt idx="228" formatCode="0.000">
                  <c:v>6.4000000000000001E-2</c:v>
                </c:pt>
                <c:pt idx="229" formatCode="0.000">
                  <c:v>7.8E-2</c:v>
                </c:pt>
                <c:pt idx="230" formatCode="0.000">
                  <c:v>9.2999999999999999E-2</c:v>
                </c:pt>
                <c:pt idx="231" formatCode="0.000">
                  <c:v>7.2999999999999995E-2</c:v>
                </c:pt>
                <c:pt idx="232" formatCode="0.000">
                  <c:v>9.8000000000000004E-2</c:v>
                </c:pt>
                <c:pt idx="233" formatCode="0.000">
                  <c:v>7.3999999999999996E-2</c:v>
                </c:pt>
                <c:pt idx="234" formatCode="0.000">
                  <c:v>8.5000000000000006E-2</c:v>
                </c:pt>
                <c:pt idx="235" formatCode="0.000">
                  <c:v>7.2999999999999995E-2</c:v>
                </c:pt>
                <c:pt idx="236" formatCode="0.000">
                  <c:v>7.0999999999999994E-2</c:v>
                </c:pt>
                <c:pt idx="237" formatCode="0.000">
                  <c:v>8.4000000000000005E-2</c:v>
                </c:pt>
                <c:pt idx="238" formatCode="0.000">
                  <c:v>0.10299999999999999</c:v>
                </c:pt>
                <c:pt idx="239" formatCode="0.000">
                  <c:v>6.8000000000000005E-2</c:v>
                </c:pt>
                <c:pt idx="240" formatCode="0.000">
                  <c:v>9.6000000000000002E-2</c:v>
                </c:pt>
                <c:pt idx="241" formatCode="0.000">
                  <c:v>0</c:v>
                </c:pt>
                <c:pt idx="242" formatCode="0.000">
                  <c:v>0</c:v>
                </c:pt>
                <c:pt idx="243" formatCode="0.000">
                  <c:v>0</c:v>
                </c:pt>
                <c:pt idx="244" formatCode="0.000">
                  <c:v>0</c:v>
                </c:pt>
                <c:pt idx="245" formatCode="0.000">
                  <c:v>0</c:v>
                </c:pt>
                <c:pt idx="246" formatCode="0.000">
                  <c:v>0</c:v>
                </c:pt>
                <c:pt idx="247" formatCode="0.000">
                  <c:v>0</c:v>
                </c:pt>
                <c:pt idx="248" formatCode="0.000">
                  <c:v>0</c:v>
                </c:pt>
                <c:pt idx="249" formatCode="0.000">
                  <c:v>0</c:v>
                </c:pt>
                <c:pt idx="250" formatCode="0.000">
                  <c:v>0</c:v>
                </c:pt>
                <c:pt idx="251" formatCode="0.000">
                  <c:v>1.2130000000000001</c:v>
                </c:pt>
                <c:pt idx="252" formatCode="0.000">
                  <c:v>0</c:v>
                </c:pt>
                <c:pt idx="253" formatCode="0.000">
                  <c:v>0.67400000000000004</c:v>
                </c:pt>
                <c:pt idx="254" formatCode="0.000">
                  <c:v>0.186</c:v>
                </c:pt>
                <c:pt idx="255" formatCode="0.000">
                  <c:v>0</c:v>
                </c:pt>
                <c:pt idx="256" formatCode="0.000">
                  <c:v>0.13300000000000001</c:v>
                </c:pt>
                <c:pt idx="257" formatCode="0.000">
                  <c:v>0</c:v>
                </c:pt>
                <c:pt idx="258" formatCode="0.000">
                  <c:v>0.126</c:v>
                </c:pt>
                <c:pt idx="259" formatCode="0.000">
                  <c:v>0</c:v>
                </c:pt>
                <c:pt idx="260" formatCode="0.000">
                  <c:v>0.11</c:v>
                </c:pt>
                <c:pt idx="261" formatCode="0.000">
                  <c:v>0.11700000000000001</c:v>
                </c:pt>
                <c:pt idx="262" formatCode="0.000">
                  <c:v>0.10299999999999999</c:v>
                </c:pt>
                <c:pt idx="263" formatCode="0.000">
                  <c:v>9.9000000000000005E-2</c:v>
                </c:pt>
                <c:pt idx="264" formatCode="0.000">
                  <c:v>0</c:v>
                </c:pt>
                <c:pt idx="265" formatCode="0.000">
                  <c:v>0</c:v>
                </c:pt>
                <c:pt idx="266" formatCode="0.000">
                  <c:v>0</c:v>
                </c:pt>
                <c:pt idx="267" formatCode="0.000">
                  <c:v>0</c:v>
                </c:pt>
                <c:pt idx="268" formatCode="0.000">
                  <c:v>0</c:v>
                </c:pt>
                <c:pt idx="269" formatCode="0.000">
                  <c:v>0</c:v>
                </c:pt>
                <c:pt idx="270" formatCode="0.000">
                  <c:v>0</c:v>
                </c:pt>
                <c:pt idx="271" formatCode="0.000">
                  <c:v>0</c:v>
                </c:pt>
                <c:pt idx="272" formatCode="0.000">
                  <c:v>0</c:v>
                </c:pt>
                <c:pt idx="273" formatCode="0.000">
                  <c:v>0</c:v>
                </c:pt>
                <c:pt idx="274" formatCode="0.000">
                  <c:v>0</c:v>
                </c:pt>
                <c:pt idx="275" formatCode="0.000">
                  <c:v>0</c:v>
                </c:pt>
                <c:pt idx="276" formatCode="0.000">
                  <c:v>0</c:v>
                </c:pt>
                <c:pt idx="277" formatCode="0.000">
                  <c:v>0</c:v>
                </c:pt>
                <c:pt idx="278" formatCode="0.000">
                  <c:v>0</c:v>
                </c:pt>
                <c:pt idx="279" formatCode="0.000">
                  <c:v>0</c:v>
                </c:pt>
                <c:pt idx="280" formatCode="0.000">
                  <c:v>0</c:v>
                </c:pt>
                <c:pt idx="281" formatCode="0.000">
                  <c:v>0</c:v>
                </c:pt>
                <c:pt idx="282" formatCode="0.000">
                  <c:v>0</c:v>
                </c:pt>
                <c:pt idx="283" formatCode="0.000">
                  <c:v>0</c:v>
                </c:pt>
                <c:pt idx="284" formatCode="0.000">
                  <c:v>0</c:v>
                </c:pt>
                <c:pt idx="285" formatCode="0.000">
                  <c:v>0</c:v>
                </c:pt>
                <c:pt idx="286" formatCode="0.000">
                  <c:v>0</c:v>
                </c:pt>
                <c:pt idx="287" formatCode="0.000">
                  <c:v>0</c:v>
                </c:pt>
                <c:pt idx="288" formatCode="0.000">
                  <c:v>0</c:v>
                </c:pt>
                <c:pt idx="289" formatCode="0.000">
                  <c:v>0</c:v>
                </c:pt>
                <c:pt idx="290" formatCode="0.000">
                  <c:v>0</c:v>
                </c:pt>
                <c:pt idx="291" formatCode="0.000">
                  <c:v>0</c:v>
                </c:pt>
                <c:pt idx="292" formatCode="0.000">
                  <c:v>0</c:v>
                </c:pt>
                <c:pt idx="293" formatCode="0.000">
                  <c:v>0</c:v>
                </c:pt>
                <c:pt idx="294" formatCode="0.000">
                  <c:v>0</c:v>
                </c:pt>
                <c:pt idx="295" formatCode="0.000">
                  <c:v>0</c:v>
                </c:pt>
                <c:pt idx="296" formatCode="0.000">
                  <c:v>0</c:v>
                </c:pt>
                <c:pt idx="297" formatCode="0.000">
                  <c:v>0</c:v>
                </c:pt>
                <c:pt idx="298" formatCode="0.000">
                  <c:v>0</c:v>
                </c:pt>
                <c:pt idx="299" formatCode="0.000">
                  <c:v>0</c:v>
                </c:pt>
                <c:pt idx="300" formatCode="0.000">
                  <c:v>0</c:v>
                </c:pt>
                <c:pt idx="301" formatCode="0.000">
                  <c:v>0</c:v>
                </c:pt>
                <c:pt idx="302" formatCode="0.000">
                  <c:v>0</c:v>
                </c:pt>
                <c:pt idx="303" formatCode="0.000">
                  <c:v>0</c:v>
                </c:pt>
                <c:pt idx="304" formatCode="0.000">
                  <c:v>0</c:v>
                </c:pt>
                <c:pt idx="305" formatCode="0.000">
                  <c:v>0</c:v>
                </c:pt>
                <c:pt idx="306" formatCode="0.000">
                  <c:v>0</c:v>
                </c:pt>
                <c:pt idx="307" formatCode="0.000">
                  <c:v>0</c:v>
                </c:pt>
                <c:pt idx="308" formatCode="0.000">
                  <c:v>0</c:v>
                </c:pt>
                <c:pt idx="309" formatCode="0.000">
                  <c:v>0</c:v>
                </c:pt>
                <c:pt idx="310" formatCode="0.000">
                  <c:v>0</c:v>
                </c:pt>
                <c:pt idx="311" formatCode="0.000">
                  <c:v>0</c:v>
                </c:pt>
                <c:pt idx="312" formatCode="0.000">
                  <c:v>0</c:v>
                </c:pt>
                <c:pt idx="313" formatCode="0.000">
                  <c:v>0</c:v>
                </c:pt>
                <c:pt idx="314" formatCode="0.000">
                  <c:v>0</c:v>
                </c:pt>
                <c:pt idx="315" formatCode="0.000">
                  <c:v>0</c:v>
                </c:pt>
                <c:pt idx="316" formatCode="0.000">
                  <c:v>0</c:v>
                </c:pt>
                <c:pt idx="317" formatCode="0.000">
                  <c:v>0</c:v>
                </c:pt>
                <c:pt idx="318" formatCode="0.000">
                  <c:v>0</c:v>
                </c:pt>
                <c:pt idx="319" formatCode="0.000">
                  <c:v>0</c:v>
                </c:pt>
                <c:pt idx="320" formatCode="0.000">
                  <c:v>0</c:v>
                </c:pt>
                <c:pt idx="321" formatCode="0.000">
                  <c:v>0</c:v>
                </c:pt>
                <c:pt idx="322" formatCode="0.000">
                  <c:v>0</c:v>
                </c:pt>
                <c:pt idx="323" formatCode="0.000">
                  <c:v>0</c:v>
                </c:pt>
                <c:pt idx="324" formatCode="0.000">
                  <c:v>0</c:v>
                </c:pt>
                <c:pt idx="325" formatCode="0.000">
                  <c:v>0</c:v>
                </c:pt>
                <c:pt idx="326" formatCode="0.000">
                  <c:v>0</c:v>
                </c:pt>
                <c:pt idx="327" formatCode="0.000">
                  <c:v>0</c:v>
                </c:pt>
                <c:pt idx="328" formatCode="0.000">
                  <c:v>0</c:v>
                </c:pt>
                <c:pt idx="329" formatCode="0.000">
                  <c:v>0</c:v>
                </c:pt>
                <c:pt idx="330" formatCode="0.000">
                  <c:v>0</c:v>
                </c:pt>
                <c:pt idx="331" formatCode="0.000">
                  <c:v>0</c:v>
                </c:pt>
                <c:pt idx="332" formatCode="0.000">
                  <c:v>0</c:v>
                </c:pt>
                <c:pt idx="333" formatCode="0.000">
                  <c:v>0</c:v>
                </c:pt>
                <c:pt idx="334" formatCode="0.000">
                  <c:v>0</c:v>
                </c:pt>
                <c:pt idx="335" formatCode="0.000">
                  <c:v>0</c:v>
                </c:pt>
                <c:pt idx="336" formatCode="0.000">
                  <c:v>0</c:v>
                </c:pt>
                <c:pt idx="337" formatCode="0.000">
                  <c:v>0</c:v>
                </c:pt>
                <c:pt idx="338" formatCode="0.000">
                  <c:v>0</c:v>
                </c:pt>
                <c:pt idx="339" formatCode="0.000">
                  <c:v>0</c:v>
                </c:pt>
                <c:pt idx="340" formatCode="0.000">
                  <c:v>0</c:v>
                </c:pt>
                <c:pt idx="341" formatCode="0.000">
                  <c:v>0</c:v>
                </c:pt>
                <c:pt idx="342" formatCode="0.000">
                  <c:v>0</c:v>
                </c:pt>
                <c:pt idx="343" formatCode="0.000">
                  <c:v>0</c:v>
                </c:pt>
                <c:pt idx="344" formatCode="0.000">
                  <c:v>0</c:v>
                </c:pt>
                <c:pt idx="345" formatCode="0.000">
                  <c:v>0</c:v>
                </c:pt>
                <c:pt idx="346" formatCode="0.000">
                  <c:v>0</c:v>
                </c:pt>
                <c:pt idx="347" formatCode="0.000">
                  <c:v>0</c:v>
                </c:pt>
                <c:pt idx="348" formatCode="0.000">
                  <c:v>0</c:v>
                </c:pt>
                <c:pt idx="349" formatCode="0.000">
                  <c:v>0</c:v>
                </c:pt>
                <c:pt idx="350" formatCode="0.000">
                  <c:v>0</c:v>
                </c:pt>
                <c:pt idx="351" formatCode="0.000">
                  <c:v>0</c:v>
                </c:pt>
                <c:pt idx="352" formatCode="0.000">
                  <c:v>0</c:v>
                </c:pt>
                <c:pt idx="353" formatCode="0.000">
                  <c:v>0</c:v>
                </c:pt>
                <c:pt idx="354" formatCode="0.000">
                  <c:v>0</c:v>
                </c:pt>
                <c:pt idx="355" formatCode="0.000">
                  <c:v>0</c:v>
                </c:pt>
                <c:pt idx="356" formatCode="0.000">
                  <c:v>0</c:v>
                </c:pt>
                <c:pt idx="357" formatCode="0.000">
                  <c:v>0</c:v>
                </c:pt>
                <c:pt idx="358" formatCode="0.000">
                  <c:v>0</c:v>
                </c:pt>
                <c:pt idx="359" formatCode="0.000">
                  <c:v>0</c:v>
                </c:pt>
                <c:pt idx="360" formatCode="0.000">
                  <c:v>0</c:v>
                </c:pt>
                <c:pt idx="361" formatCode="0.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90-4922-A27D-BDFB0AF5DFAA}"/>
            </c:ext>
          </c:extLst>
        </c:ser>
        <c:ser>
          <c:idx val="9"/>
          <c:order val="9"/>
          <c:tx>
            <c:strRef>
              <c:f>Fosfatos!$Q$7</c:f>
              <c:strCache>
                <c:ptCount val="1"/>
                <c:pt idx="0">
                  <c:v>Desembocadura rambla del Miedo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Fosfatos!$Q$8:$Q$380</c:f>
              <c:numCache>
                <c:formatCode>0.00</c:formatCode>
                <c:ptCount val="36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90-4922-A27D-BDFB0AF5DFAA}"/>
            </c:ext>
          </c:extLst>
        </c:ser>
        <c:ser>
          <c:idx val="10"/>
          <c:order val="10"/>
          <c:tx>
            <c:strRef>
              <c:f>Fosfatos!$R$7</c:f>
              <c:strCache>
                <c:ptCount val="1"/>
                <c:pt idx="0">
                  <c:v>El Carmolí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Fosfatos!$R$8:$R$380</c:f>
              <c:numCache>
                <c:formatCode>0.00</c:formatCode>
                <c:ptCount val="364"/>
                <c:pt idx="21">
                  <c:v>0</c:v>
                </c:pt>
                <c:pt idx="22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 formatCode="0.000">
                  <c:v>0.56299999999999994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70">
                  <c:v>0</c:v>
                </c:pt>
                <c:pt idx="79">
                  <c:v>0</c:v>
                </c:pt>
                <c:pt idx="85">
                  <c:v>0</c:v>
                </c:pt>
                <c:pt idx="94">
                  <c:v>0</c:v>
                </c:pt>
                <c:pt idx="100">
                  <c:v>0</c:v>
                </c:pt>
                <c:pt idx="106">
                  <c:v>0</c:v>
                </c:pt>
                <c:pt idx="111">
                  <c:v>0</c:v>
                </c:pt>
                <c:pt idx="120">
                  <c:v>0</c:v>
                </c:pt>
                <c:pt idx="127">
                  <c:v>0</c:v>
                </c:pt>
                <c:pt idx="134">
                  <c:v>0</c:v>
                </c:pt>
                <c:pt idx="141">
                  <c:v>0</c:v>
                </c:pt>
                <c:pt idx="148">
                  <c:v>0</c:v>
                </c:pt>
                <c:pt idx="155">
                  <c:v>0</c:v>
                </c:pt>
                <c:pt idx="211">
                  <c:v>0</c:v>
                </c:pt>
                <c:pt idx="214">
                  <c:v>0</c:v>
                </c:pt>
                <c:pt idx="216">
                  <c:v>0</c:v>
                </c:pt>
                <c:pt idx="219">
                  <c:v>0</c:v>
                </c:pt>
                <c:pt idx="222">
                  <c:v>0</c:v>
                </c:pt>
                <c:pt idx="225">
                  <c:v>0</c:v>
                </c:pt>
                <c:pt idx="228">
                  <c:v>0</c:v>
                </c:pt>
                <c:pt idx="231">
                  <c:v>0</c:v>
                </c:pt>
                <c:pt idx="233">
                  <c:v>0</c:v>
                </c:pt>
                <c:pt idx="235">
                  <c:v>0</c:v>
                </c:pt>
                <c:pt idx="238">
                  <c:v>0</c:v>
                </c:pt>
                <c:pt idx="241">
                  <c:v>0</c:v>
                </c:pt>
                <c:pt idx="244">
                  <c:v>0</c:v>
                </c:pt>
                <c:pt idx="247">
                  <c:v>0</c:v>
                </c:pt>
                <c:pt idx="250">
                  <c:v>0</c:v>
                </c:pt>
                <c:pt idx="253">
                  <c:v>0</c:v>
                </c:pt>
                <c:pt idx="256">
                  <c:v>0</c:v>
                </c:pt>
                <c:pt idx="259">
                  <c:v>0</c:v>
                </c:pt>
                <c:pt idx="262">
                  <c:v>0</c:v>
                </c:pt>
                <c:pt idx="265">
                  <c:v>0</c:v>
                </c:pt>
                <c:pt idx="268">
                  <c:v>0</c:v>
                </c:pt>
                <c:pt idx="271">
                  <c:v>0</c:v>
                </c:pt>
                <c:pt idx="274">
                  <c:v>0</c:v>
                </c:pt>
                <c:pt idx="277">
                  <c:v>0</c:v>
                </c:pt>
                <c:pt idx="280">
                  <c:v>0</c:v>
                </c:pt>
                <c:pt idx="283">
                  <c:v>0</c:v>
                </c:pt>
                <c:pt idx="286">
                  <c:v>0</c:v>
                </c:pt>
                <c:pt idx="288">
                  <c:v>0</c:v>
                </c:pt>
                <c:pt idx="291">
                  <c:v>0</c:v>
                </c:pt>
                <c:pt idx="294">
                  <c:v>0</c:v>
                </c:pt>
                <c:pt idx="297">
                  <c:v>0</c:v>
                </c:pt>
                <c:pt idx="299">
                  <c:v>0</c:v>
                </c:pt>
                <c:pt idx="302">
                  <c:v>0</c:v>
                </c:pt>
                <c:pt idx="305">
                  <c:v>0</c:v>
                </c:pt>
                <c:pt idx="308">
                  <c:v>0</c:v>
                </c:pt>
                <c:pt idx="310">
                  <c:v>0</c:v>
                </c:pt>
                <c:pt idx="313">
                  <c:v>0</c:v>
                </c:pt>
                <c:pt idx="315">
                  <c:v>0</c:v>
                </c:pt>
                <c:pt idx="318">
                  <c:v>0</c:v>
                </c:pt>
                <c:pt idx="321">
                  <c:v>0</c:v>
                </c:pt>
                <c:pt idx="324">
                  <c:v>0</c:v>
                </c:pt>
                <c:pt idx="327">
                  <c:v>0</c:v>
                </c:pt>
                <c:pt idx="329">
                  <c:v>0</c:v>
                </c:pt>
                <c:pt idx="332">
                  <c:v>0</c:v>
                </c:pt>
                <c:pt idx="335">
                  <c:v>0</c:v>
                </c:pt>
                <c:pt idx="338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90-4922-A27D-BDFB0AF5DFAA}"/>
            </c:ext>
          </c:extLst>
        </c:ser>
        <c:ser>
          <c:idx val="11"/>
          <c:order val="11"/>
          <c:tx>
            <c:strRef>
              <c:f>Fosfatos!$S$7</c:f>
              <c:strCache>
                <c:ptCount val="1"/>
                <c:pt idx="0">
                  <c:v>Desembocadura rambla de las Matildes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Fosfatos!$S$8:$S$380</c:f>
              <c:numCache>
                <c:formatCode>0.00</c:formatCode>
                <c:ptCount val="364"/>
                <c:pt idx="21">
                  <c:v>0</c:v>
                </c:pt>
                <c:pt idx="22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3.7999999999999999E-2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 formatCode="0.000">
                  <c:v>6.4000000000000001E-2</c:v>
                </c:pt>
                <c:pt idx="48">
                  <c:v>0.115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 formatCode="0.000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 formatCode="0.000">
                  <c:v>6.0999999999999999E-2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70">
                  <c:v>0</c:v>
                </c:pt>
                <c:pt idx="79">
                  <c:v>0</c:v>
                </c:pt>
                <c:pt idx="85">
                  <c:v>0</c:v>
                </c:pt>
                <c:pt idx="94">
                  <c:v>0</c:v>
                </c:pt>
                <c:pt idx="100">
                  <c:v>0</c:v>
                </c:pt>
                <c:pt idx="106">
                  <c:v>0</c:v>
                </c:pt>
                <c:pt idx="111">
                  <c:v>0</c:v>
                </c:pt>
                <c:pt idx="120">
                  <c:v>0</c:v>
                </c:pt>
                <c:pt idx="127">
                  <c:v>0</c:v>
                </c:pt>
                <c:pt idx="134">
                  <c:v>0</c:v>
                </c:pt>
                <c:pt idx="141">
                  <c:v>0</c:v>
                </c:pt>
                <c:pt idx="148">
                  <c:v>0</c:v>
                </c:pt>
                <c:pt idx="155">
                  <c:v>0</c:v>
                </c:pt>
                <c:pt idx="211">
                  <c:v>0</c:v>
                </c:pt>
                <c:pt idx="214">
                  <c:v>0</c:v>
                </c:pt>
                <c:pt idx="216">
                  <c:v>0</c:v>
                </c:pt>
                <c:pt idx="219">
                  <c:v>0</c:v>
                </c:pt>
                <c:pt idx="222">
                  <c:v>0</c:v>
                </c:pt>
                <c:pt idx="225">
                  <c:v>0</c:v>
                </c:pt>
                <c:pt idx="228">
                  <c:v>0</c:v>
                </c:pt>
                <c:pt idx="231">
                  <c:v>0</c:v>
                </c:pt>
                <c:pt idx="233">
                  <c:v>0</c:v>
                </c:pt>
                <c:pt idx="235">
                  <c:v>0</c:v>
                </c:pt>
                <c:pt idx="238">
                  <c:v>0</c:v>
                </c:pt>
                <c:pt idx="241">
                  <c:v>0</c:v>
                </c:pt>
                <c:pt idx="244">
                  <c:v>0</c:v>
                </c:pt>
                <c:pt idx="247">
                  <c:v>0</c:v>
                </c:pt>
                <c:pt idx="250">
                  <c:v>0</c:v>
                </c:pt>
                <c:pt idx="253">
                  <c:v>0</c:v>
                </c:pt>
                <c:pt idx="256">
                  <c:v>0</c:v>
                </c:pt>
                <c:pt idx="259">
                  <c:v>0</c:v>
                </c:pt>
                <c:pt idx="262">
                  <c:v>0</c:v>
                </c:pt>
                <c:pt idx="265">
                  <c:v>0</c:v>
                </c:pt>
                <c:pt idx="268">
                  <c:v>0</c:v>
                </c:pt>
                <c:pt idx="271">
                  <c:v>0</c:v>
                </c:pt>
                <c:pt idx="274">
                  <c:v>0</c:v>
                </c:pt>
                <c:pt idx="277">
                  <c:v>0</c:v>
                </c:pt>
                <c:pt idx="280">
                  <c:v>0</c:v>
                </c:pt>
                <c:pt idx="283">
                  <c:v>0</c:v>
                </c:pt>
                <c:pt idx="286">
                  <c:v>0</c:v>
                </c:pt>
                <c:pt idx="288">
                  <c:v>0</c:v>
                </c:pt>
                <c:pt idx="291">
                  <c:v>0</c:v>
                </c:pt>
                <c:pt idx="294">
                  <c:v>0</c:v>
                </c:pt>
                <c:pt idx="297">
                  <c:v>0</c:v>
                </c:pt>
                <c:pt idx="299">
                  <c:v>0</c:v>
                </c:pt>
                <c:pt idx="302">
                  <c:v>0</c:v>
                </c:pt>
                <c:pt idx="305">
                  <c:v>0</c:v>
                </c:pt>
                <c:pt idx="308">
                  <c:v>0</c:v>
                </c:pt>
                <c:pt idx="310">
                  <c:v>0</c:v>
                </c:pt>
                <c:pt idx="313">
                  <c:v>0</c:v>
                </c:pt>
                <c:pt idx="315">
                  <c:v>0</c:v>
                </c:pt>
                <c:pt idx="318">
                  <c:v>0</c:v>
                </c:pt>
                <c:pt idx="321">
                  <c:v>0</c:v>
                </c:pt>
                <c:pt idx="324">
                  <c:v>0</c:v>
                </c:pt>
                <c:pt idx="327">
                  <c:v>0</c:v>
                </c:pt>
                <c:pt idx="329">
                  <c:v>0</c:v>
                </c:pt>
                <c:pt idx="332">
                  <c:v>0</c:v>
                </c:pt>
                <c:pt idx="335">
                  <c:v>0</c:v>
                </c:pt>
                <c:pt idx="338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 formatCode="0.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690-4922-A27D-BDFB0AF5DFAA}"/>
            </c:ext>
          </c:extLst>
        </c:ser>
        <c:ser>
          <c:idx val="12"/>
          <c:order val="12"/>
          <c:tx>
            <c:strRef>
              <c:f>Fosfatos!$T$7</c:f>
              <c:strCache>
                <c:ptCount val="1"/>
                <c:pt idx="0">
                  <c:v>Rambla de las Matildes - corriente sur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Fosfatos!$T$8:$T$380</c:f>
              <c:numCache>
                <c:formatCode>0.00</c:formatCode>
                <c:ptCount val="364"/>
                <c:pt idx="7">
                  <c:v>6.0999999999999999E-2</c:v>
                </c:pt>
                <c:pt idx="14">
                  <c:v>6.0999999999999999E-2</c:v>
                </c:pt>
                <c:pt idx="21">
                  <c:v>6.0999999999999999E-2</c:v>
                </c:pt>
                <c:pt idx="28">
                  <c:v>6.0999999999999999E-2</c:v>
                </c:pt>
                <c:pt idx="29">
                  <c:v>6.0999999999999999E-2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 formatCode="0.000">
                  <c:v>0.47799999999999998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7.1999999999999995E-2</c:v>
                </c:pt>
                <c:pt idx="46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0.000">
                  <c:v>9.5000000000000001E-2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 formatCode="0.000">
                  <c:v>0.106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0.000">
                  <c:v>6.0999999999999999E-2</c:v>
                </c:pt>
                <c:pt idx="73" formatCode="0.000">
                  <c:v>0</c:v>
                </c:pt>
                <c:pt idx="74" formatCode="0.000">
                  <c:v>0</c:v>
                </c:pt>
                <c:pt idx="75">
                  <c:v>0</c:v>
                </c:pt>
                <c:pt idx="76" formatCode="0.000">
                  <c:v>0</c:v>
                </c:pt>
                <c:pt idx="77">
                  <c:v>0</c:v>
                </c:pt>
                <c:pt idx="78">
                  <c:v>0</c:v>
                </c:pt>
                <c:pt idx="79" formatCode="0.000">
                  <c:v>0</c:v>
                </c:pt>
                <c:pt idx="80">
                  <c:v>0</c:v>
                </c:pt>
                <c:pt idx="81" formatCode="0.000">
                  <c:v>0.124</c:v>
                </c:pt>
                <c:pt idx="82" formatCode="0.000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 formatCode="0.000">
                  <c:v>0.14399999999999999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>
                  <c:v>0</c:v>
                </c:pt>
                <c:pt idx="94" formatCode="0.000">
                  <c:v>0.16200000000000001</c:v>
                </c:pt>
                <c:pt idx="95" formatCode="0.000">
                  <c:v>7.0000000000000007E-2</c:v>
                </c:pt>
                <c:pt idx="96" formatCode="0.000">
                  <c:v>6.8000000000000005E-2</c:v>
                </c:pt>
                <c:pt idx="97" formatCode="0.000">
                  <c:v>6.5000000000000002E-2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 formatCode="0.000">
                  <c:v>8.5999999999999993E-2</c:v>
                </c:pt>
                <c:pt idx="102" formatCode="0.000">
                  <c:v>7.0000000000000007E-2</c:v>
                </c:pt>
                <c:pt idx="103">
                  <c:v>0</c:v>
                </c:pt>
                <c:pt idx="104" formatCode="0.000">
                  <c:v>0.309</c:v>
                </c:pt>
                <c:pt idx="105">
                  <c:v>0</c:v>
                </c:pt>
                <c:pt idx="106" formatCode="0.000">
                  <c:v>7.0999999999999994E-2</c:v>
                </c:pt>
                <c:pt idx="107">
                  <c:v>0</c:v>
                </c:pt>
                <c:pt idx="108">
                  <c:v>6.4000000000000001E-2</c:v>
                </c:pt>
                <c:pt idx="109">
                  <c:v>0</c:v>
                </c:pt>
                <c:pt idx="110">
                  <c:v>0</c:v>
                </c:pt>
                <c:pt idx="111" formatCode="0.000">
                  <c:v>6.2E-2</c:v>
                </c:pt>
                <c:pt idx="112">
                  <c:v>0</c:v>
                </c:pt>
                <c:pt idx="113" formatCode="0.000">
                  <c:v>8.2000000000000003E-2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 formatCode="0.000">
                  <c:v>6.3E-2</c:v>
                </c:pt>
                <c:pt idx="118" formatCode="0.000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 formatCode="0.000">
                  <c:v>6.2E-2</c:v>
                </c:pt>
                <c:pt idx="134">
                  <c:v>0</c:v>
                </c:pt>
                <c:pt idx="135" formatCode="0.000">
                  <c:v>6.4000000000000001E-2</c:v>
                </c:pt>
                <c:pt idx="136" formatCode="0.000">
                  <c:v>6.9000000000000006E-2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 formatCode="0.000">
                  <c:v>0.16400000000000001</c:v>
                </c:pt>
                <c:pt idx="144" formatCode="0.000">
                  <c:v>0.14000000000000001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 formatCode="0.000">
                  <c:v>7.4999999999999997E-2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 formatCode="0.000">
                  <c:v>0.39800000000000002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  <c:pt idx="174" formatCode="0.000">
                  <c:v>0</c:v>
                </c:pt>
                <c:pt idx="175" formatCode="0.000">
                  <c:v>0</c:v>
                </c:pt>
                <c:pt idx="176" formatCode="0.000">
                  <c:v>0</c:v>
                </c:pt>
                <c:pt idx="177" formatCode="0.000">
                  <c:v>0</c:v>
                </c:pt>
                <c:pt idx="178" formatCode="0.000">
                  <c:v>0</c:v>
                </c:pt>
                <c:pt idx="179" formatCode="0.000">
                  <c:v>0</c:v>
                </c:pt>
                <c:pt idx="180" formatCode="0.000">
                  <c:v>0</c:v>
                </c:pt>
                <c:pt idx="181" formatCode="0.000">
                  <c:v>0</c:v>
                </c:pt>
                <c:pt idx="182" formatCode="0.000">
                  <c:v>0</c:v>
                </c:pt>
                <c:pt idx="183" formatCode="0.000">
                  <c:v>0</c:v>
                </c:pt>
                <c:pt idx="184" formatCode="0.000">
                  <c:v>0</c:v>
                </c:pt>
                <c:pt idx="185" formatCode="0.000">
                  <c:v>0</c:v>
                </c:pt>
                <c:pt idx="186" formatCode="0.000">
                  <c:v>0</c:v>
                </c:pt>
                <c:pt idx="187" formatCode="0.000">
                  <c:v>0</c:v>
                </c:pt>
                <c:pt idx="188" formatCode="0.000">
                  <c:v>0</c:v>
                </c:pt>
                <c:pt idx="189" formatCode="0.000">
                  <c:v>0</c:v>
                </c:pt>
                <c:pt idx="190" formatCode="0.000">
                  <c:v>0</c:v>
                </c:pt>
                <c:pt idx="191" formatCode="0.000">
                  <c:v>0</c:v>
                </c:pt>
                <c:pt idx="192" formatCode="0.000">
                  <c:v>0</c:v>
                </c:pt>
                <c:pt idx="193" formatCode="0.000">
                  <c:v>0</c:v>
                </c:pt>
                <c:pt idx="194" formatCode="0.000">
                  <c:v>0</c:v>
                </c:pt>
                <c:pt idx="195" formatCode="0.000">
                  <c:v>0</c:v>
                </c:pt>
                <c:pt idx="196" formatCode="0.000">
                  <c:v>0</c:v>
                </c:pt>
                <c:pt idx="197" formatCode="0.000">
                  <c:v>0</c:v>
                </c:pt>
                <c:pt idx="198" formatCode="0.000">
                  <c:v>0</c:v>
                </c:pt>
                <c:pt idx="199">
                  <c:v>0</c:v>
                </c:pt>
                <c:pt idx="200" formatCode="0.000">
                  <c:v>0</c:v>
                </c:pt>
                <c:pt idx="201" formatCode="0.000">
                  <c:v>0</c:v>
                </c:pt>
                <c:pt idx="202" formatCode="0.000">
                  <c:v>0</c:v>
                </c:pt>
                <c:pt idx="203" formatCode="0.000">
                  <c:v>0</c:v>
                </c:pt>
                <c:pt idx="204" formatCode="0.000">
                  <c:v>0</c:v>
                </c:pt>
                <c:pt idx="205" formatCode="0.000">
                  <c:v>0</c:v>
                </c:pt>
                <c:pt idx="206" formatCode="0.000">
                  <c:v>0</c:v>
                </c:pt>
                <c:pt idx="207" formatCode="0.000">
                  <c:v>0</c:v>
                </c:pt>
                <c:pt idx="208">
                  <c:v>0</c:v>
                </c:pt>
                <c:pt idx="209" formatCode="0.000">
                  <c:v>0</c:v>
                </c:pt>
                <c:pt idx="210" formatCode="0.000">
                  <c:v>6.9000000000000006E-2</c:v>
                </c:pt>
                <c:pt idx="211">
                  <c:v>0</c:v>
                </c:pt>
                <c:pt idx="212" formatCode="0.000">
                  <c:v>0</c:v>
                </c:pt>
                <c:pt idx="213" formatCode="0.000">
                  <c:v>0</c:v>
                </c:pt>
                <c:pt idx="214">
                  <c:v>0</c:v>
                </c:pt>
                <c:pt idx="215" formatCode="0.000">
                  <c:v>0.32</c:v>
                </c:pt>
                <c:pt idx="216" formatCode="0.000">
                  <c:v>0</c:v>
                </c:pt>
                <c:pt idx="217">
                  <c:v>0</c:v>
                </c:pt>
                <c:pt idx="218" formatCode="0.000">
                  <c:v>0</c:v>
                </c:pt>
                <c:pt idx="219" formatCode="0.000">
                  <c:v>0</c:v>
                </c:pt>
                <c:pt idx="220" formatCode="0.000">
                  <c:v>0</c:v>
                </c:pt>
                <c:pt idx="221" formatCode="0.000">
                  <c:v>0</c:v>
                </c:pt>
                <c:pt idx="222" formatCode="0.000">
                  <c:v>0</c:v>
                </c:pt>
                <c:pt idx="223" formatCode="0.000">
                  <c:v>0</c:v>
                </c:pt>
                <c:pt idx="224" formatCode="0.000">
                  <c:v>0</c:v>
                </c:pt>
                <c:pt idx="225" formatCode="0.000">
                  <c:v>0</c:v>
                </c:pt>
                <c:pt idx="226" formatCode="0.000">
                  <c:v>0</c:v>
                </c:pt>
                <c:pt idx="227" formatCode="0.000">
                  <c:v>0</c:v>
                </c:pt>
                <c:pt idx="228" formatCode="0.000">
                  <c:v>0</c:v>
                </c:pt>
                <c:pt idx="229" formatCode="0.000">
                  <c:v>0</c:v>
                </c:pt>
                <c:pt idx="230" formatCode="0.000">
                  <c:v>0</c:v>
                </c:pt>
                <c:pt idx="231" formatCode="0.000">
                  <c:v>0</c:v>
                </c:pt>
                <c:pt idx="232" formatCode="0.000">
                  <c:v>0</c:v>
                </c:pt>
                <c:pt idx="233" formatCode="0.000">
                  <c:v>0</c:v>
                </c:pt>
                <c:pt idx="234" formatCode="0.000">
                  <c:v>0</c:v>
                </c:pt>
                <c:pt idx="235">
                  <c:v>0</c:v>
                </c:pt>
                <c:pt idx="236" formatCode="0.000">
                  <c:v>0</c:v>
                </c:pt>
                <c:pt idx="237" formatCode="0.000">
                  <c:v>0</c:v>
                </c:pt>
                <c:pt idx="238" formatCode="0.000">
                  <c:v>0</c:v>
                </c:pt>
                <c:pt idx="239" formatCode="0.000">
                  <c:v>0</c:v>
                </c:pt>
                <c:pt idx="240" formatCode="0.000">
                  <c:v>0</c:v>
                </c:pt>
                <c:pt idx="241" formatCode="0.000">
                  <c:v>0</c:v>
                </c:pt>
                <c:pt idx="242" formatCode="0.000">
                  <c:v>0</c:v>
                </c:pt>
                <c:pt idx="243" formatCode="0.000">
                  <c:v>0</c:v>
                </c:pt>
                <c:pt idx="244" formatCode="0.000">
                  <c:v>0</c:v>
                </c:pt>
                <c:pt idx="245" formatCode="0.000">
                  <c:v>0</c:v>
                </c:pt>
                <c:pt idx="246" formatCode="0.000">
                  <c:v>0</c:v>
                </c:pt>
                <c:pt idx="247" formatCode="0.000">
                  <c:v>0.08</c:v>
                </c:pt>
                <c:pt idx="248" formatCode="0.000">
                  <c:v>0</c:v>
                </c:pt>
                <c:pt idx="249" formatCode="0.000">
                  <c:v>0</c:v>
                </c:pt>
                <c:pt idx="250" formatCode="0.000">
                  <c:v>0.26700000000000002</c:v>
                </c:pt>
                <c:pt idx="251" formatCode="0.000">
                  <c:v>0.1</c:v>
                </c:pt>
                <c:pt idx="252" formatCode="0.000">
                  <c:v>0.33400000000000002</c:v>
                </c:pt>
                <c:pt idx="253" formatCode="0.000">
                  <c:v>0</c:v>
                </c:pt>
                <c:pt idx="254" formatCode="0.000">
                  <c:v>0</c:v>
                </c:pt>
                <c:pt idx="255" formatCode="0.000">
                  <c:v>0</c:v>
                </c:pt>
                <c:pt idx="256" formatCode="0.000">
                  <c:v>0</c:v>
                </c:pt>
                <c:pt idx="257" formatCode="0.000">
                  <c:v>0</c:v>
                </c:pt>
                <c:pt idx="258" formatCode="0.000">
                  <c:v>0</c:v>
                </c:pt>
                <c:pt idx="259" formatCode="0.000">
                  <c:v>0</c:v>
                </c:pt>
                <c:pt idx="260" formatCode="0.000">
                  <c:v>0</c:v>
                </c:pt>
                <c:pt idx="261" formatCode="0.000">
                  <c:v>0</c:v>
                </c:pt>
                <c:pt idx="262" formatCode="0.000">
                  <c:v>0</c:v>
                </c:pt>
                <c:pt idx="263" formatCode="0.000">
                  <c:v>0</c:v>
                </c:pt>
                <c:pt idx="264" formatCode="0.000">
                  <c:v>0</c:v>
                </c:pt>
                <c:pt idx="265" formatCode="0.000">
                  <c:v>0</c:v>
                </c:pt>
                <c:pt idx="266" formatCode="0.000">
                  <c:v>0</c:v>
                </c:pt>
                <c:pt idx="267" formatCode="0.000">
                  <c:v>0</c:v>
                </c:pt>
                <c:pt idx="268" formatCode="0.000">
                  <c:v>0</c:v>
                </c:pt>
                <c:pt idx="269" formatCode="0.000">
                  <c:v>0</c:v>
                </c:pt>
                <c:pt idx="270" formatCode="0.000">
                  <c:v>0</c:v>
                </c:pt>
                <c:pt idx="271" formatCode="0.000">
                  <c:v>0</c:v>
                </c:pt>
                <c:pt idx="272" formatCode="0.000">
                  <c:v>0</c:v>
                </c:pt>
                <c:pt idx="273" formatCode="0.000">
                  <c:v>0</c:v>
                </c:pt>
                <c:pt idx="274" formatCode="0.000">
                  <c:v>0</c:v>
                </c:pt>
                <c:pt idx="275" formatCode="0.000">
                  <c:v>0</c:v>
                </c:pt>
                <c:pt idx="276" formatCode="0.000">
                  <c:v>0</c:v>
                </c:pt>
                <c:pt idx="277" formatCode="0.000">
                  <c:v>0</c:v>
                </c:pt>
                <c:pt idx="278" formatCode="0.000">
                  <c:v>0</c:v>
                </c:pt>
                <c:pt idx="279" formatCode="0.000">
                  <c:v>0</c:v>
                </c:pt>
                <c:pt idx="280" formatCode="0.000">
                  <c:v>0</c:v>
                </c:pt>
                <c:pt idx="281" formatCode="0.000">
                  <c:v>0</c:v>
                </c:pt>
                <c:pt idx="282" formatCode="0.000">
                  <c:v>0</c:v>
                </c:pt>
                <c:pt idx="283" formatCode="0.000">
                  <c:v>0</c:v>
                </c:pt>
                <c:pt idx="284" formatCode="0.000">
                  <c:v>0</c:v>
                </c:pt>
                <c:pt idx="285" formatCode="0.000">
                  <c:v>0</c:v>
                </c:pt>
                <c:pt idx="286" formatCode="0.000">
                  <c:v>0</c:v>
                </c:pt>
                <c:pt idx="287" formatCode="0.000">
                  <c:v>0</c:v>
                </c:pt>
                <c:pt idx="288" formatCode="0.000">
                  <c:v>0</c:v>
                </c:pt>
                <c:pt idx="289" formatCode="0.000">
                  <c:v>0</c:v>
                </c:pt>
                <c:pt idx="290" formatCode="0.000">
                  <c:v>0</c:v>
                </c:pt>
                <c:pt idx="291" formatCode="0.000">
                  <c:v>0</c:v>
                </c:pt>
                <c:pt idx="292" formatCode="0.000">
                  <c:v>0</c:v>
                </c:pt>
                <c:pt idx="293" formatCode="0.000">
                  <c:v>0</c:v>
                </c:pt>
                <c:pt idx="294" formatCode="0.000">
                  <c:v>0</c:v>
                </c:pt>
                <c:pt idx="295" formatCode="0.000">
                  <c:v>0</c:v>
                </c:pt>
                <c:pt idx="296" formatCode="0.000">
                  <c:v>0</c:v>
                </c:pt>
                <c:pt idx="297" formatCode="0.000">
                  <c:v>0</c:v>
                </c:pt>
                <c:pt idx="298" formatCode="0.000">
                  <c:v>0</c:v>
                </c:pt>
                <c:pt idx="299" formatCode="0.000">
                  <c:v>0</c:v>
                </c:pt>
                <c:pt idx="300" formatCode="0.000">
                  <c:v>0</c:v>
                </c:pt>
                <c:pt idx="301" formatCode="0.000">
                  <c:v>0</c:v>
                </c:pt>
                <c:pt idx="302" formatCode="0.000">
                  <c:v>0</c:v>
                </c:pt>
                <c:pt idx="303" formatCode="0.000">
                  <c:v>0</c:v>
                </c:pt>
                <c:pt idx="304" formatCode="0.000">
                  <c:v>0</c:v>
                </c:pt>
                <c:pt idx="305" formatCode="0.000">
                  <c:v>0</c:v>
                </c:pt>
                <c:pt idx="306" formatCode="0.000">
                  <c:v>0</c:v>
                </c:pt>
                <c:pt idx="307" formatCode="0.000">
                  <c:v>0</c:v>
                </c:pt>
                <c:pt idx="308" formatCode="0.000">
                  <c:v>0</c:v>
                </c:pt>
                <c:pt idx="309" formatCode="0.000">
                  <c:v>0</c:v>
                </c:pt>
                <c:pt idx="310" formatCode="0.000">
                  <c:v>0</c:v>
                </c:pt>
                <c:pt idx="311" formatCode="0.000">
                  <c:v>0</c:v>
                </c:pt>
                <c:pt idx="312" formatCode="0.000">
                  <c:v>0</c:v>
                </c:pt>
                <c:pt idx="313" formatCode="0.000">
                  <c:v>0</c:v>
                </c:pt>
                <c:pt idx="314" formatCode="0.000">
                  <c:v>0</c:v>
                </c:pt>
                <c:pt idx="315" formatCode="0.000">
                  <c:v>0</c:v>
                </c:pt>
                <c:pt idx="316" formatCode="0.000">
                  <c:v>0</c:v>
                </c:pt>
                <c:pt idx="317" formatCode="0.000">
                  <c:v>0</c:v>
                </c:pt>
                <c:pt idx="318" formatCode="0.000">
                  <c:v>0</c:v>
                </c:pt>
                <c:pt idx="319" formatCode="0.000">
                  <c:v>0</c:v>
                </c:pt>
                <c:pt idx="320" formatCode="0.000">
                  <c:v>0</c:v>
                </c:pt>
                <c:pt idx="321" formatCode="0.000">
                  <c:v>0</c:v>
                </c:pt>
                <c:pt idx="322" formatCode="0.000">
                  <c:v>0</c:v>
                </c:pt>
                <c:pt idx="323" formatCode="0.000">
                  <c:v>0</c:v>
                </c:pt>
                <c:pt idx="324" formatCode="0.000">
                  <c:v>0</c:v>
                </c:pt>
                <c:pt idx="325" formatCode="0.000">
                  <c:v>0</c:v>
                </c:pt>
                <c:pt idx="326" formatCode="0.000">
                  <c:v>0</c:v>
                </c:pt>
                <c:pt idx="327" formatCode="0.000">
                  <c:v>0</c:v>
                </c:pt>
                <c:pt idx="328" formatCode="0.000">
                  <c:v>0</c:v>
                </c:pt>
                <c:pt idx="329" formatCode="0.000">
                  <c:v>0</c:v>
                </c:pt>
                <c:pt idx="330" formatCode="0.000">
                  <c:v>0</c:v>
                </c:pt>
                <c:pt idx="331" formatCode="0.000">
                  <c:v>0</c:v>
                </c:pt>
                <c:pt idx="332" formatCode="0.000">
                  <c:v>0</c:v>
                </c:pt>
                <c:pt idx="333" formatCode="0.000">
                  <c:v>0</c:v>
                </c:pt>
                <c:pt idx="334" formatCode="0.000">
                  <c:v>0</c:v>
                </c:pt>
                <c:pt idx="335" formatCode="0.000">
                  <c:v>0</c:v>
                </c:pt>
                <c:pt idx="336" formatCode="0.000">
                  <c:v>0</c:v>
                </c:pt>
                <c:pt idx="337" formatCode="0.000">
                  <c:v>0</c:v>
                </c:pt>
                <c:pt idx="338" formatCode="0.000">
                  <c:v>0</c:v>
                </c:pt>
                <c:pt idx="339" formatCode="0.000">
                  <c:v>0</c:v>
                </c:pt>
                <c:pt idx="340" formatCode="0.000">
                  <c:v>0</c:v>
                </c:pt>
                <c:pt idx="341" formatCode="0.000">
                  <c:v>0</c:v>
                </c:pt>
                <c:pt idx="342" formatCode="0.000">
                  <c:v>0</c:v>
                </c:pt>
                <c:pt idx="343" formatCode="0.000">
                  <c:v>0</c:v>
                </c:pt>
                <c:pt idx="344" formatCode="0.000">
                  <c:v>0</c:v>
                </c:pt>
                <c:pt idx="345" formatCode="0.000">
                  <c:v>0</c:v>
                </c:pt>
                <c:pt idx="346" formatCode="0.000">
                  <c:v>0</c:v>
                </c:pt>
                <c:pt idx="347" formatCode="0.000">
                  <c:v>0</c:v>
                </c:pt>
                <c:pt idx="348" formatCode="0.000">
                  <c:v>0</c:v>
                </c:pt>
                <c:pt idx="349" formatCode="0.000">
                  <c:v>0</c:v>
                </c:pt>
                <c:pt idx="350" formatCode="0.000">
                  <c:v>0</c:v>
                </c:pt>
                <c:pt idx="351" formatCode="0.000">
                  <c:v>0</c:v>
                </c:pt>
                <c:pt idx="352" formatCode="0.000">
                  <c:v>0</c:v>
                </c:pt>
                <c:pt idx="353" formatCode="0.000">
                  <c:v>0</c:v>
                </c:pt>
                <c:pt idx="354" formatCode="0.000">
                  <c:v>0</c:v>
                </c:pt>
                <c:pt idx="355" formatCode="0.000">
                  <c:v>0</c:v>
                </c:pt>
                <c:pt idx="356" formatCode="0.000">
                  <c:v>0</c:v>
                </c:pt>
                <c:pt idx="357" formatCode="0.000">
                  <c:v>0</c:v>
                </c:pt>
                <c:pt idx="358" formatCode="0.000">
                  <c:v>0</c:v>
                </c:pt>
                <c:pt idx="359" formatCode="0.000">
                  <c:v>0</c:v>
                </c:pt>
                <c:pt idx="360" formatCode="0.000">
                  <c:v>0</c:v>
                </c:pt>
                <c:pt idx="361" formatCode="0.000">
                  <c:v>0</c:v>
                </c:pt>
                <c:pt idx="362" formatCode="0.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690-4922-A27D-BDFB0AF5DFAA}"/>
            </c:ext>
          </c:extLst>
        </c:ser>
        <c:ser>
          <c:idx val="14"/>
          <c:order val="13"/>
          <c:tx>
            <c:strRef>
              <c:f>Fosfatos!$E$7</c:f>
              <c:strCache>
                <c:ptCount val="1"/>
                <c:pt idx="0">
                  <c:v>Aguas arriba Barrio de la Fuensanta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Fosfatos!$C$8:$C$380</c:f>
              <c:numCache>
                <c:formatCode>0.00</c:formatCode>
                <c:ptCount val="36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AC-4D0C-A688-2CBB1CFA32AC}"/>
            </c:ext>
          </c:extLst>
        </c:ser>
        <c:ser>
          <c:idx val="15"/>
          <c:order val="14"/>
          <c:tx>
            <c:strRef>
              <c:f>Fosfatos!$U$7</c:f>
              <c:strCache>
                <c:ptCount val="1"/>
                <c:pt idx="0">
                  <c:v>Lo Poyo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Fosfatos!$U$8:$U$380</c:f>
              <c:numCache>
                <c:formatCode>0.00</c:formatCode>
                <c:ptCount val="364"/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 formatCode="0.000">
                  <c:v>0.746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 formatCode="0.000">
                  <c:v>0</c:v>
                </c:pt>
                <c:pt idx="48" formatCode="0.000">
                  <c:v>0</c:v>
                </c:pt>
                <c:pt idx="49" formatCode="0.000">
                  <c:v>0</c:v>
                </c:pt>
                <c:pt idx="50">
                  <c:v>0</c:v>
                </c:pt>
                <c:pt idx="51" formatCode="0.000">
                  <c:v>0</c:v>
                </c:pt>
                <c:pt idx="52">
                  <c:v>0</c:v>
                </c:pt>
                <c:pt idx="53" formatCode="0.000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 formatCode="0.000">
                  <c:v>6.3E-2</c:v>
                </c:pt>
                <c:pt idx="64">
                  <c:v>0</c:v>
                </c:pt>
                <c:pt idx="65">
                  <c:v>0</c:v>
                </c:pt>
                <c:pt idx="66" formatCode="0.000">
                  <c:v>0.90500000000000003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0.000">
                  <c:v>6.0999999999999999E-2</c:v>
                </c:pt>
                <c:pt idx="73" formatCode="0.000">
                  <c:v>0</c:v>
                </c:pt>
                <c:pt idx="74" formatCode="0.000">
                  <c:v>0</c:v>
                </c:pt>
                <c:pt idx="75" formatCode="0.000">
                  <c:v>0</c:v>
                </c:pt>
                <c:pt idx="76" formatCode="0.000">
                  <c:v>0</c:v>
                </c:pt>
                <c:pt idx="77" formatCode="0.000">
                  <c:v>0</c:v>
                </c:pt>
                <c:pt idx="78">
                  <c:v>0</c:v>
                </c:pt>
                <c:pt idx="79" formatCode="0.000">
                  <c:v>0</c:v>
                </c:pt>
                <c:pt idx="80">
                  <c:v>0</c:v>
                </c:pt>
                <c:pt idx="81" formatCode="0.000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 formatCode="0.000">
                  <c:v>0</c:v>
                </c:pt>
                <c:pt idx="92" formatCode="0.000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0.36699999999999999</c:v>
                </c:pt>
                <c:pt idx="96">
                  <c:v>0.10100000000000001</c:v>
                </c:pt>
                <c:pt idx="97" formatCode="0.000">
                  <c:v>7.6999999999999999E-2</c:v>
                </c:pt>
                <c:pt idx="98">
                  <c:v>0</c:v>
                </c:pt>
                <c:pt idx="99">
                  <c:v>0</c:v>
                </c:pt>
                <c:pt idx="100" formatCode="0.000">
                  <c:v>6.9000000000000006E-2</c:v>
                </c:pt>
                <c:pt idx="101" formatCode="0.000">
                  <c:v>0.26100000000000001</c:v>
                </c:pt>
                <c:pt idx="102" formatCode="0.000">
                  <c:v>0.252</c:v>
                </c:pt>
                <c:pt idx="103">
                  <c:v>0</c:v>
                </c:pt>
                <c:pt idx="104" formatCode="0.000">
                  <c:v>9.6000000000000002E-2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6.0999999999999999E-2</c:v>
                </c:pt>
                <c:pt idx="112">
                  <c:v>0</c:v>
                </c:pt>
                <c:pt idx="113" formatCode="0.000">
                  <c:v>7.5999999999999998E-2</c:v>
                </c:pt>
                <c:pt idx="114" formatCode="0.000">
                  <c:v>7.2999999999999995E-2</c:v>
                </c:pt>
                <c:pt idx="115" formatCode="0.000">
                  <c:v>7.3999999999999996E-2</c:v>
                </c:pt>
                <c:pt idx="116">
                  <c:v>0</c:v>
                </c:pt>
                <c:pt idx="117">
                  <c:v>0</c:v>
                </c:pt>
                <c:pt idx="118" formatCode="0.000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 formatCode="0.000">
                  <c:v>6.4000000000000001E-2</c:v>
                </c:pt>
                <c:pt idx="136" formatCode="0.000">
                  <c:v>6.0999999999999999E-2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 formatCode="0.000">
                  <c:v>0.26600000000000001</c:v>
                </c:pt>
                <c:pt idx="143" formatCode="0.000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 formatCode="0.000">
                  <c:v>6.8000000000000005E-2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 formatCode="0.000">
                  <c:v>6.9000000000000006E-2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 formatCode="0.000">
                  <c:v>0.23699999999999999</c:v>
                </c:pt>
                <c:pt idx="170" formatCode="0.000">
                  <c:v>0</c:v>
                </c:pt>
                <c:pt idx="171" formatCode="0.000">
                  <c:v>0</c:v>
                </c:pt>
                <c:pt idx="172" formatCode="0.000">
                  <c:v>0</c:v>
                </c:pt>
                <c:pt idx="173" formatCode="0.000">
                  <c:v>0</c:v>
                </c:pt>
                <c:pt idx="174" formatCode="0.000">
                  <c:v>0</c:v>
                </c:pt>
                <c:pt idx="175" formatCode="0.000">
                  <c:v>0</c:v>
                </c:pt>
                <c:pt idx="176" formatCode="0.000">
                  <c:v>0</c:v>
                </c:pt>
                <c:pt idx="177" formatCode="0.000">
                  <c:v>0</c:v>
                </c:pt>
                <c:pt idx="178" formatCode="0.000">
                  <c:v>0</c:v>
                </c:pt>
                <c:pt idx="179" formatCode="0.000">
                  <c:v>0</c:v>
                </c:pt>
                <c:pt idx="180" formatCode="0.000">
                  <c:v>0</c:v>
                </c:pt>
                <c:pt idx="181" formatCode="0.000">
                  <c:v>0</c:v>
                </c:pt>
                <c:pt idx="182" formatCode="0.000">
                  <c:v>0</c:v>
                </c:pt>
                <c:pt idx="183" formatCode="0.000">
                  <c:v>0</c:v>
                </c:pt>
                <c:pt idx="184" formatCode="0.000">
                  <c:v>0</c:v>
                </c:pt>
                <c:pt idx="185" formatCode="0.000">
                  <c:v>0</c:v>
                </c:pt>
                <c:pt idx="186" formatCode="0.000">
                  <c:v>0</c:v>
                </c:pt>
                <c:pt idx="187" formatCode="0.000">
                  <c:v>0</c:v>
                </c:pt>
                <c:pt idx="188" formatCode="0.000">
                  <c:v>0</c:v>
                </c:pt>
                <c:pt idx="189" formatCode="0.000">
                  <c:v>0</c:v>
                </c:pt>
                <c:pt idx="190" formatCode="0.000">
                  <c:v>0</c:v>
                </c:pt>
                <c:pt idx="191" formatCode="0.000">
                  <c:v>0</c:v>
                </c:pt>
                <c:pt idx="192" formatCode="0.000">
                  <c:v>0</c:v>
                </c:pt>
                <c:pt idx="193" formatCode="0.000">
                  <c:v>0</c:v>
                </c:pt>
                <c:pt idx="194" formatCode="0.000">
                  <c:v>0</c:v>
                </c:pt>
                <c:pt idx="195" formatCode="0.000">
                  <c:v>0</c:v>
                </c:pt>
                <c:pt idx="196" formatCode="0.000">
                  <c:v>0</c:v>
                </c:pt>
                <c:pt idx="197" formatCode="0.000">
                  <c:v>0</c:v>
                </c:pt>
                <c:pt idx="198" formatCode="0.000">
                  <c:v>0</c:v>
                </c:pt>
                <c:pt idx="199">
                  <c:v>0</c:v>
                </c:pt>
                <c:pt idx="200" formatCode="0.000">
                  <c:v>0</c:v>
                </c:pt>
                <c:pt idx="201" formatCode="0.000">
                  <c:v>0</c:v>
                </c:pt>
                <c:pt idx="202" formatCode="0.000">
                  <c:v>0</c:v>
                </c:pt>
                <c:pt idx="203" formatCode="0.000">
                  <c:v>0</c:v>
                </c:pt>
                <c:pt idx="204" formatCode="0.000">
                  <c:v>0</c:v>
                </c:pt>
                <c:pt idx="205" formatCode="0.000">
                  <c:v>0</c:v>
                </c:pt>
                <c:pt idx="206" formatCode="0.000">
                  <c:v>0</c:v>
                </c:pt>
                <c:pt idx="207" formatCode="0.000">
                  <c:v>0</c:v>
                </c:pt>
                <c:pt idx="208">
                  <c:v>0</c:v>
                </c:pt>
                <c:pt idx="209" formatCode="0.000">
                  <c:v>0</c:v>
                </c:pt>
                <c:pt idx="210" formatCode="0.000">
                  <c:v>0</c:v>
                </c:pt>
                <c:pt idx="211">
                  <c:v>0</c:v>
                </c:pt>
                <c:pt idx="212" formatCode="0.000">
                  <c:v>0</c:v>
                </c:pt>
                <c:pt idx="213" formatCode="0.000">
                  <c:v>0</c:v>
                </c:pt>
                <c:pt idx="214">
                  <c:v>0</c:v>
                </c:pt>
                <c:pt idx="215" formatCode="0.000">
                  <c:v>0.32300000000000001</c:v>
                </c:pt>
                <c:pt idx="216" formatCode="0.000">
                  <c:v>0</c:v>
                </c:pt>
                <c:pt idx="217">
                  <c:v>0</c:v>
                </c:pt>
                <c:pt idx="218" formatCode="0.000">
                  <c:v>0</c:v>
                </c:pt>
                <c:pt idx="219" formatCode="0.000">
                  <c:v>0</c:v>
                </c:pt>
                <c:pt idx="220" formatCode="0.000">
                  <c:v>0</c:v>
                </c:pt>
                <c:pt idx="221" formatCode="0.000">
                  <c:v>0</c:v>
                </c:pt>
                <c:pt idx="222" formatCode="0.000">
                  <c:v>0</c:v>
                </c:pt>
                <c:pt idx="223" formatCode="0.000">
                  <c:v>0</c:v>
                </c:pt>
                <c:pt idx="224" formatCode="0.000">
                  <c:v>0</c:v>
                </c:pt>
                <c:pt idx="225" formatCode="0.000">
                  <c:v>0</c:v>
                </c:pt>
                <c:pt idx="226" formatCode="0.000">
                  <c:v>0</c:v>
                </c:pt>
                <c:pt idx="227" formatCode="0.000">
                  <c:v>0</c:v>
                </c:pt>
                <c:pt idx="228" formatCode="0.000">
                  <c:v>0</c:v>
                </c:pt>
                <c:pt idx="229" formatCode="0.000">
                  <c:v>0</c:v>
                </c:pt>
                <c:pt idx="230" formatCode="0.000">
                  <c:v>0</c:v>
                </c:pt>
                <c:pt idx="231" formatCode="0.000">
                  <c:v>0</c:v>
                </c:pt>
                <c:pt idx="232" formatCode="0.000">
                  <c:v>0</c:v>
                </c:pt>
                <c:pt idx="233" formatCode="0.000">
                  <c:v>0</c:v>
                </c:pt>
                <c:pt idx="234" formatCode="0.000">
                  <c:v>0</c:v>
                </c:pt>
                <c:pt idx="235">
                  <c:v>0</c:v>
                </c:pt>
                <c:pt idx="236" formatCode="0.000">
                  <c:v>0</c:v>
                </c:pt>
                <c:pt idx="237" formatCode="0.000">
                  <c:v>0</c:v>
                </c:pt>
                <c:pt idx="238" formatCode="0.000">
                  <c:v>0</c:v>
                </c:pt>
                <c:pt idx="239" formatCode="0.000">
                  <c:v>0</c:v>
                </c:pt>
                <c:pt idx="240" formatCode="0.000">
                  <c:v>0</c:v>
                </c:pt>
                <c:pt idx="241" formatCode="0.000">
                  <c:v>0</c:v>
                </c:pt>
                <c:pt idx="242" formatCode="0.000">
                  <c:v>0</c:v>
                </c:pt>
                <c:pt idx="243" formatCode="0.000">
                  <c:v>0</c:v>
                </c:pt>
                <c:pt idx="244" formatCode="0.000">
                  <c:v>0</c:v>
                </c:pt>
                <c:pt idx="245" formatCode="0.000">
                  <c:v>0</c:v>
                </c:pt>
                <c:pt idx="246" formatCode="0.000">
                  <c:v>0</c:v>
                </c:pt>
                <c:pt idx="247" formatCode="0.000">
                  <c:v>0</c:v>
                </c:pt>
                <c:pt idx="248" formatCode="0.000">
                  <c:v>0</c:v>
                </c:pt>
                <c:pt idx="249" formatCode="0.000">
                  <c:v>0</c:v>
                </c:pt>
                <c:pt idx="250" formatCode="0.000">
                  <c:v>0</c:v>
                </c:pt>
                <c:pt idx="251" formatCode="0.000">
                  <c:v>0</c:v>
                </c:pt>
                <c:pt idx="252" formatCode="0.000">
                  <c:v>0</c:v>
                </c:pt>
                <c:pt idx="253" formatCode="0.000">
                  <c:v>0</c:v>
                </c:pt>
                <c:pt idx="254" formatCode="0.000">
                  <c:v>0</c:v>
                </c:pt>
                <c:pt idx="255" formatCode="0.000">
                  <c:v>0</c:v>
                </c:pt>
                <c:pt idx="256" formatCode="0.000">
                  <c:v>0</c:v>
                </c:pt>
                <c:pt idx="257" formatCode="0.000">
                  <c:v>0</c:v>
                </c:pt>
                <c:pt idx="258" formatCode="0.000">
                  <c:v>0</c:v>
                </c:pt>
                <c:pt idx="259" formatCode="0.000">
                  <c:v>0</c:v>
                </c:pt>
                <c:pt idx="260" formatCode="0.000">
                  <c:v>0</c:v>
                </c:pt>
                <c:pt idx="261" formatCode="0.000">
                  <c:v>0</c:v>
                </c:pt>
                <c:pt idx="262" formatCode="0.000">
                  <c:v>0</c:v>
                </c:pt>
                <c:pt idx="263" formatCode="0.000">
                  <c:v>0</c:v>
                </c:pt>
                <c:pt idx="264" formatCode="0.000">
                  <c:v>0</c:v>
                </c:pt>
                <c:pt idx="265" formatCode="0.000">
                  <c:v>0</c:v>
                </c:pt>
                <c:pt idx="266" formatCode="0.000">
                  <c:v>0</c:v>
                </c:pt>
                <c:pt idx="267" formatCode="0.000">
                  <c:v>0</c:v>
                </c:pt>
                <c:pt idx="268" formatCode="0.000">
                  <c:v>0</c:v>
                </c:pt>
                <c:pt idx="269" formatCode="0.000">
                  <c:v>0</c:v>
                </c:pt>
                <c:pt idx="270" formatCode="0.000">
                  <c:v>0</c:v>
                </c:pt>
                <c:pt idx="271" formatCode="0.000">
                  <c:v>0</c:v>
                </c:pt>
                <c:pt idx="272" formatCode="0.000">
                  <c:v>0</c:v>
                </c:pt>
                <c:pt idx="273" formatCode="0.000">
                  <c:v>0</c:v>
                </c:pt>
                <c:pt idx="274" formatCode="0.000">
                  <c:v>0</c:v>
                </c:pt>
                <c:pt idx="275" formatCode="0.000">
                  <c:v>0</c:v>
                </c:pt>
                <c:pt idx="276" formatCode="0.000">
                  <c:v>0</c:v>
                </c:pt>
                <c:pt idx="277" formatCode="0.000">
                  <c:v>0</c:v>
                </c:pt>
                <c:pt idx="278" formatCode="0.000">
                  <c:v>0</c:v>
                </c:pt>
                <c:pt idx="279" formatCode="0.000">
                  <c:v>0</c:v>
                </c:pt>
                <c:pt idx="280" formatCode="0.000">
                  <c:v>0</c:v>
                </c:pt>
                <c:pt idx="281" formatCode="0.000">
                  <c:v>0</c:v>
                </c:pt>
                <c:pt idx="282" formatCode="0.000">
                  <c:v>0</c:v>
                </c:pt>
                <c:pt idx="283" formatCode="0.000">
                  <c:v>0</c:v>
                </c:pt>
                <c:pt idx="284" formatCode="0.000">
                  <c:v>0</c:v>
                </c:pt>
                <c:pt idx="285" formatCode="0.000">
                  <c:v>0</c:v>
                </c:pt>
                <c:pt idx="286" formatCode="0.000">
                  <c:v>0</c:v>
                </c:pt>
                <c:pt idx="287" formatCode="0.000">
                  <c:v>0</c:v>
                </c:pt>
                <c:pt idx="288" formatCode="0.000">
                  <c:v>0</c:v>
                </c:pt>
                <c:pt idx="289" formatCode="0.000">
                  <c:v>0</c:v>
                </c:pt>
                <c:pt idx="290" formatCode="0.000">
                  <c:v>0</c:v>
                </c:pt>
                <c:pt idx="291" formatCode="0.000">
                  <c:v>0</c:v>
                </c:pt>
                <c:pt idx="292" formatCode="0.000">
                  <c:v>0</c:v>
                </c:pt>
                <c:pt idx="293" formatCode="0.000">
                  <c:v>0</c:v>
                </c:pt>
                <c:pt idx="294" formatCode="0.000">
                  <c:v>0</c:v>
                </c:pt>
                <c:pt idx="295" formatCode="0.000">
                  <c:v>0</c:v>
                </c:pt>
                <c:pt idx="296" formatCode="0.000">
                  <c:v>0</c:v>
                </c:pt>
                <c:pt idx="297" formatCode="0.000">
                  <c:v>0</c:v>
                </c:pt>
                <c:pt idx="298" formatCode="0.000">
                  <c:v>0</c:v>
                </c:pt>
                <c:pt idx="299" formatCode="0.000">
                  <c:v>0</c:v>
                </c:pt>
                <c:pt idx="300" formatCode="0.000">
                  <c:v>0</c:v>
                </c:pt>
                <c:pt idx="301" formatCode="0.000">
                  <c:v>0</c:v>
                </c:pt>
                <c:pt idx="302" formatCode="0.000">
                  <c:v>0</c:v>
                </c:pt>
                <c:pt idx="303" formatCode="0.000">
                  <c:v>0</c:v>
                </c:pt>
                <c:pt idx="304" formatCode="0.000">
                  <c:v>0</c:v>
                </c:pt>
                <c:pt idx="305" formatCode="0.000">
                  <c:v>0</c:v>
                </c:pt>
                <c:pt idx="306" formatCode="0.000">
                  <c:v>0</c:v>
                </c:pt>
                <c:pt idx="307" formatCode="0.000">
                  <c:v>0</c:v>
                </c:pt>
                <c:pt idx="308" formatCode="0.000">
                  <c:v>0</c:v>
                </c:pt>
                <c:pt idx="309" formatCode="0.000">
                  <c:v>0</c:v>
                </c:pt>
                <c:pt idx="310" formatCode="0.000">
                  <c:v>0</c:v>
                </c:pt>
                <c:pt idx="311" formatCode="0.000">
                  <c:v>0</c:v>
                </c:pt>
                <c:pt idx="312" formatCode="0.000">
                  <c:v>0</c:v>
                </c:pt>
                <c:pt idx="313" formatCode="0.000">
                  <c:v>0</c:v>
                </c:pt>
                <c:pt idx="314" formatCode="0.000">
                  <c:v>0</c:v>
                </c:pt>
                <c:pt idx="315" formatCode="0.000">
                  <c:v>0</c:v>
                </c:pt>
                <c:pt idx="316" formatCode="0.000">
                  <c:v>0</c:v>
                </c:pt>
                <c:pt idx="317" formatCode="0.000">
                  <c:v>0</c:v>
                </c:pt>
                <c:pt idx="318" formatCode="0.000">
                  <c:v>0</c:v>
                </c:pt>
                <c:pt idx="319" formatCode="0.000">
                  <c:v>0</c:v>
                </c:pt>
                <c:pt idx="320" formatCode="0.000">
                  <c:v>0</c:v>
                </c:pt>
                <c:pt idx="321" formatCode="0.000">
                  <c:v>0</c:v>
                </c:pt>
                <c:pt idx="322" formatCode="0.000">
                  <c:v>0</c:v>
                </c:pt>
                <c:pt idx="323" formatCode="0.000">
                  <c:v>0</c:v>
                </c:pt>
                <c:pt idx="324" formatCode="0.000">
                  <c:v>0</c:v>
                </c:pt>
                <c:pt idx="325" formatCode="0.000">
                  <c:v>0</c:v>
                </c:pt>
                <c:pt idx="326" formatCode="0.000">
                  <c:v>0</c:v>
                </c:pt>
                <c:pt idx="327" formatCode="0.000">
                  <c:v>0</c:v>
                </c:pt>
                <c:pt idx="328" formatCode="0.000">
                  <c:v>0</c:v>
                </c:pt>
                <c:pt idx="329" formatCode="0.000">
                  <c:v>0</c:v>
                </c:pt>
                <c:pt idx="330" formatCode="0.000">
                  <c:v>0</c:v>
                </c:pt>
                <c:pt idx="331" formatCode="0.000">
                  <c:v>0</c:v>
                </c:pt>
                <c:pt idx="332" formatCode="0.000">
                  <c:v>0</c:v>
                </c:pt>
                <c:pt idx="333" formatCode="0.000">
                  <c:v>0</c:v>
                </c:pt>
                <c:pt idx="334" formatCode="0.000">
                  <c:v>0</c:v>
                </c:pt>
                <c:pt idx="335" formatCode="0.000">
                  <c:v>7.2999999999999995E-2</c:v>
                </c:pt>
                <c:pt idx="336" formatCode="0.000">
                  <c:v>0</c:v>
                </c:pt>
                <c:pt idx="337" formatCode="0.000">
                  <c:v>0</c:v>
                </c:pt>
                <c:pt idx="338" formatCode="0.000">
                  <c:v>0</c:v>
                </c:pt>
                <c:pt idx="339" formatCode="0.000">
                  <c:v>0</c:v>
                </c:pt>
                <c:pt idx="340" formatCode="0.000">
                  <c:v>0</c:v>
                </c:pt>
                <c:pt idx="341" formatCode="0.000">
                  <c:v>0</c:v>
                </c:pt>
                <c:pt idx="342" formatCode="0.000">
                  <c:v>0</c:v>
                </c:pt>
                <c:pt idx="343" formatCode="0.000">
                  <c:v>0</c:v>
                </c:pt>
                <c:pt idx="344" formatCode="0.000">
                  <c:v>0</c:v>
                </c:pt>
                <c:pt idx="345" formatCode="0.000">
                  <c:v>0</c:v>
                </c:pt>
                <c:pt idx="346" formatCode="0.000">
                  <c:v>0</c:v>
                </c:pt>
                <c:pt idx="347" formatCode="0.000">
                  <c:v>0</c:v>
                </c:pt>
                <c:pt idx="348" formatCode="0.000">
                  <c:v>0</c:v>
                </c:pt>
                <c:pt idx="349" formatCode="0.000">
                  <c:v>0</c:v>
                </c:pt>
                <c:pt idx="350" formatCode="0.000">
                  <c:v>0</c:v>
                </c:pt>
                <c:pt idx="351" formatCode="0.000">
                  <c:v>0</c:v>
                </c:pt>
                <c:pt idx="352" formatCode="0.000">
                  <c:v>0</c:v>
                </c:pt>
                <c:pt idx="353">
                  <c:v>0</c:v>
                </c:pt>
                <c:pt idx="354" formatCode="0.000">
                  <c:v>0</c:v>
                </c:pt>
                <c:pt idx="355" formatCode="0.000">
                  <c:v>0</c:v>
                </c:pt>
                <c:pt idx="356" formatCode="0.000">
                  <c:v>0</c:v>
                </c:pt>
                <c:pt idx="357" formatCode="0.000">
                  <c:v>0</c:v>
                </c:pt>
                <c:pt idx="358" formatCode="0.000">
                  <c:v>0</c:v>
                </c:pt>
                <c:pt idx="359" formatCode="0.000">
                  <c:v>0</c:v>
                </c:pt>
                <c:pt idx="360" formatCode="0.000">
                  <c:v>0</c:v>
                </c:pt>
                <c:pt idx="361" formatCode="0.000">
                  <c:v>0</c:v>
                </c:pt>
                <c:pt idx="362" formatCode="0.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C-4D0C-A688-2CBB1CFA32AC}"/>
            </c:ext>
          </c:extLst>
        </c:ser>
        <c:ser>
          <c:idx val="16"/>
          <c:order val="15"/>
          <c:tx>
            <c:strRef>
              <c:f>Fosfatos!$V$7</c:f>
              <c:strCache>
                <c:ptCount val="1"/>
                <c:pt idx="0">
                  <c:v>Lengua de Vaca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Fosfatos!$V$8:$V$380</c:f>
              <c:numCache>
                <c:formatCode>General</c:formatCode>
                <c:ptCount val="364"/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 formatCode="0.000">
                  <c:v>0.93</c:v>
                </c:pt>
                <c:pt idx="38">
                  <c:v>8.4000000000000005E-2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6.5000000000000002E-2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6.9000000000000006E-2</c:v>
                </c:pt>
                <c:pt idx="53">
                  <c:v>0.126</c:v>
                </c:pt>
                <c:pt idx="56">
                  <c:v>0.38500000000000001</c:v>
                </c:pt>
                <c:pt idx="57">
                  <c:v>0.44600000000000001</c:v>
                </c:pt>
                <c:pt idx="59">
                  <c:v>0</c:v>
                </c:pt>
                <c:pt idx="60">
                  <c:v>0.08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6.0999999999999999E-2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211" formatCode="0.00">
                  <c:v>0</c:v>
                </c:pt>
                <c:pt idx="212" formatCode="0.00">
                  <c:v>0</c:v>
                </c:pt>
                <c:pt idx="213" formatCode="0.00">
                  <c:v>0</c:v>
                </c:pt>
                <c:pt idx="214" formatCode="0.00">
                  <c:v>0</c:v>
                </c:pt>
                <c:pt idx="215" formatCode="0.00">
                  <c:v>0</c:v>
                </c:pt>
                <c:pt idx="216" formatCode="0.00">
                  <c:v>0</c:v>
                </c:pt>
                <c:pt idx="217" formatCode="0.00">
                  <c:v>0</c:v>
                </c:pt>
                <c:pt idx="218" formatCode="0.00">
                  <c:v>0</c:v>
                </c:pt>
                <c:pt idx="219" formatCode="0.00">
                  <c:v>0</c:v>
                </c:pt>
                <c:pt idx="220" formatCode="0.00">
                  <c:v>0</c:v>
                </c:pt>
                <c:pt idx="221" formatCode="0.00">
                  <c:v>0</c:v>
                </c:pt>
                <c:pt idx="222" formatCode="0.00">
                  <c:v>0</c:v>
                </c:pt>
                <c:pt idx="223" formatCode="0.00">
                  <c:v>0</c:v>
                </c:pt>
                <c:pt idx="224" formatCode="0.00">
                  <c:v>0</c:v>
                </c:pt>
                <c:pt idx="225" formatCode="0.00">
                  <c:v>0</c:v>
                </c:pt>
                <c:pt idx="226" formatCode="0.00">
                  <c:v>0</c:v>
                </c:pt>
                <c:pt idx="227" formatCode="0.00">
                  <c:v>0</c:v>
                </c:pt>
                <c:pt idx="228" formatCode="0.00">
                  <c:v>0</c:v>
                </c:pt>
                <c:pt idx="229" formatCode="0.00">
                  <c:v>0</c:v>
                </c:pt>
                <c:pt idx="230" formatCode="0.0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AC-4D0C-A688-2CBB1CFA32AC}"/>
            </c:ext>
          </c:extLst>
        </c:ser>
        <c:ser>
          <c:idx val="17"/>
          <c:order val="16"/>
          <c:tx>
            <c:strRef>
              <c:f>Fosfatos!$W$7</c:f>
              <c:strCache>
                <c:ptCount val="1"/>
                <c:pt idx="0">
                  <c:v>Valla Militar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Fosfatos!$W$8:$W$380</c:f>
              <c:numCache>
                <c:formatCode>0.00</c:formatCode>
                <c:ptCount val="364"/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 formatCode="0.000">
                  <c:v>9.4E-2</c:v>
                </c:pt>
                <c:pt idx="41">
                  <c:v>0</c:v>
                </c:pt>
                <c:pt idx="42" formatCode="0.000">
                  <c:v>0.106</c:v>
                </c:pt>
                <c:pt idx="44" formatCode="0.000">
                  <c:v>0.33900000000000002</c:v>
                </c:pt>
                <c:pt idx="45" formatCode="0.000">
                  <c:v>0.19600000000000001</c:v>
                </c:pt>
                <c:pt idx="46" formatCode="0.000">
                  <c:v>0.17199999999999999</c:v>
                </c:pt>
                <c:pt idx="47" formatCode="0.000">
                  <c:v>0.185</c:v>
                </c:pt>
                <c:pt idx="48" formatCode="0.000">
                  <c:v>6.0999999999999999E-2</c:v>
                </c:pt>
                <c:pt idx="49" formatCode="0.000">
                  <c:v>0</c:v>
                </c:pt>
                <c:pt idx="50" formatCode="0.000">
                  <c:v>9.9000000000000005E-2</c:v>
                </c:pt>
                <c:pt idx="51" formatCode="0.000">
                  <c:v>0</c:v>
                </c:pt>
                <c:pt idx="52" formatCode="0.000">
                  <c:v>0</c:v>
                </c:pt>
                <c:pt idx="53" formatCode="0.000">
                  <c:v>0</c:v>
                </c:pt>
                <c:pt idx="54" formatCode="0.000">
                  <c:v>0</c:v>
                </c:pt>
                <c:pt idx="55" formatCode="0.000">
                  <c:v>1.476</c:v>
                </c:pt>
                <c:pt idx="56" formatCode="0.000">
                  <c:v>0.98899999999999999</c:v>
                </c:pt>
                <c:pt idx="57" formatCode="0.000">
                  <c:v>0.4</c:v>
                </c:pt>
                <c:pt idx="58" formatCode="0.000">
                  <c:v>0.34100000000000003</c:v>
                </c:pt>
                <c:pt idx="59" formatCode="0.000">
                  <c:v>0.45900000000000002</c:v>
                </c:pt>
                <c:pt idx="60" formatCode="0.000">
                  <c:v>0.214</c:v>
                </c:pt>
                <c:pt idx="61" formatCode="0.000">
                  <c:v>0.20200000000000001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0.13600000000000001</c:v>
                </c:pt>
                <c:pt idx="65" formatCode="0.000">
                  <c:v>0.13700000000000001</c:v>
                </c:pt>
                <c:pt idx="70" formatCode="0.000">
                  <c:v>0</c:v>
                </c:pt>
                <c:pt idx="79" formatCode="0.000">
                  <c:v>0</c:v>
                </c:pt>
                <c:pt idx="85" formatCode="0.000">
                  <c:v>0</c:v>
                </c:pt>
                <c:pt idx="94" formatCode="0.000">
                  <c:v>0</c:v>
                </c:pt>
                <c:pt idx="100" formatCode="0.000">
                  <c:v>0</c:v>
                </c:pt>
                <c:pt idx="106" formatCode="0.000">
                  <c:v>0</c:v>
                </c:pt>
                <c:pt idx="111" formatCode="0.000">
                  <c:v>0</c:v>
                </c:pt>
                <c:pt idx="120" formatCode="0.000">
                  <c:v>0</c:v>
                </c:pt>
                <c:pt idx="127" formatCode="0.000">
                  <c:v>0</c:v>
                </c:pt>
                <c:pt idx="134" formatCode="0.000">
                  <c:v>0</c:v>
                </c:pt>
                <c:pt idx="141" formatCode="0.000">
                  <c:v>0</c:v>
                </c:pt>
                <c:pt idx="148" formatCode="0.000">
                  <c:v>0</c:v>
                </c:pt>
                <c:pt idx="155" formatCode="0.000">
                  <c:v>0</c:v>
                </c:pt>
                <c:pt idx="211" formatCode="0.000">
                  <c:v>0</c:v>
                </c:pt>
                <c:pt idx="214" formatCode="0.000">
                  <c:v>0</c:v>
                </c:pt>
                <c:pt idx="216" formatCode="0.000">
                  <c:v>0</c:v>
                </c:pt>
                <c:pt idx="219" formatCode="0.000">
                  <c:v>0</c:v>
                </c:pt>
                <c:pt idx="222" formatCode="0.000">
                  <c:v>0</c:v>
                </c:pt>
                <c:pt idx="225" formatCode="0.000">
                  <c:v>0</c:v>
                </c:pt>
                <c:pt idx="228" formatCode="0.000">
                  <c:v>0</c:v>
                </c:pt>
                <c:pt idx="231" formatCode="0.000">
                  <c:v>0</c:v>
                </c:pt>
                <c:pt idx="233" formatCode="0.000">
                  <c:v>0</c:v>
                </c:pt>
                <c:pt idx="235" formatCode="0.000">
                  <c:v>0</c:v>
                </c:pt>
                <c:pt idx="238" formatCode="0.000">
                  <c:v>0</c:v>
                </c:pt>
                <c:pt idx="241" formatCode="0.000">
                  <c:v>0</c:v>
                </c:pt>
                <c:pt idx="244" formatCode="0.000">
                  <c:v>0</c:v>
                </c:pt>
                <c:pt idx="247" formatCode="0.000">
                  <c:v>0</c:v>
                </c:pt>
                <c:pt idx="250" formatCode="0.000">
                  <c:v>0</c:v>
                </c:pt>
                <c:pt idx="253" formatCode="0.000">
                  <c:v>0</c:v>
                </c:pt>
                <c:pt idx="256" formatCode="0.000">
                  <c:v>0</c:v>
                </c:pt>
                <c:pt idx="259" formatCode="0.000">
                  <c:v>0</c:v>
                </c:pt>
                <c:pt idx="262" formatCode="0.000">
                  <c:v>0</c:v>
                </c:pt>
                <c:pt idx="265" formatCode="0.000">
                  <c:v>0</c:v>
                </c:pt>
                <c:pt idx="268" formatCode="0.000">
                  <c:v>0</c:v>
                </c:pt>
                <c:pt idx="271" formatCode="0.000">
                  <c:v>0</c:v>
                </c:pt>
                <c:pt idx="274" formatCode="0.000">
                  <c:v>0</c:v>
                </c:pt>
                <c:pt idx="277" formatCode="0.000">
                  <c:v>0</c:v>
                </c:pt>
                <c:pt idx="280" formatCode="0.000">
                  <c:v>0</c:v>
                </c:pt>
                <c:pt idx="283" formatCode="0.000">
                  <c:v>0</c:v>
                </c:pt>
                <c:pt idx="286" formatCode="0.000">
                  <c:v>0</c:v>
                </c:pt>
                <c:pt idx="288" formatCode="0.000">
                  <c:v>0</c:v>
                </c:pt>
                <c:pt idx="291" formatCode="0.000">
                  <c:v>0</c:v>
                </c:pt>
                <c:pt idx="294" formatCode="0.000">
                  <c:v>0</c:v>
                </c:pt>
                <c:pt idx="297" formatCode="0.000">
                  <c:v>0</c:v>
                </c:pt>
                <c:pt idx="299" formatCode="0.000">
                  <c:v>0</c:v>
                </c:pt>
                <c:pt idx="302" formatCode="0.000">
                  <c:v>0</c:v>
                </c:pt>
                <c:pt idx="305" formatCode="0.000">
                  <c:v>0</c:v>
                </c:pt>
                <c:pt idx="308" formatCode="0.000">
                  <c:v>0</c:v>
                </c:pt>
                <c:pt idx="310" formatCode="0.000">
                  <c:v>0</c:v>
                </c:pt>
                <c:pt idx="313" formatCode="0.000">
                  <c:v>0</c:v>
                </c:pt>
                <c:pt idx="315" formatCode="0.000">
                  <c:v>0</c:v>
                </c:pt>
                <c:pt idx="318" formatCode="0.000">
                  <c:v>0</c:v>
                </c:pt>
                <c:pt idx="321" formatCode="0.000">
                  <c:v>0</c:v>
                </c:pt>
                <c:pt idx="324" formatCode="0.000">
                  <c:v>0</c:v>
                </c:pt>
                <c:pt idx="327" formatCode="0.000">
                  <c:v>0</c:v>
                </c:pt>
                <c:pt idx="329" formatCode="0.000">
                  <c:v>0</c:v>
                </c:pt>
                <c:pt idx="332" formatCode="0.000">
                  <c:v>0</c:v>
                </c:pt>
                <c:pt idx="335" formatCode="0.000">
                  <c:v>0</c:v>
                </c:pt>
                <c:pt idx="338" formatCode="0.000">
                  <c:v>0</c:v>
                </c:pt>
                <c:pt idx="339" formatCode="0.000">
                  <c:v>0</c:v>
                </c:pt>
                <c:pt idx="340" formatCode="0.000">
                  <c:v>0</c:v>
                </c:pt>
                <c:pt idx="341" formatCode="0.000">
                  <c:v>0</c:v>
                </c:pt>
                <c:pt idx="342" formatCode="0.000">
                  <c:v>0</c:v>
                </c:pt>
                <c:pt idx="343" formatCode="0.000">
                  <c:v>0</c:v>
                </c:pt>
                <c:pt idx="344" formatCode="0.000">
                  <c:v>0</c:v>
                </c:pt>
                <c:pt idx="345" formatCode="0.000">
                  <c:v>0</c:v>
                </c:pt>
                <c:pt idx="346" formatCode="0.000">
                  <c:v>0</c:v>
                </c:pt>
                <c:pt idx="347" formatCode="0.000">
                  <c:v>0</c:v>
                </c:pt>
                <c:pt idx="348" formatCode="0.000">
                  <c:v>0</c:v>
                </c:pt>
                <c:pt idx="349" formatCode="0.000">
                  <c:v>0</c:v>
                </c:pt>
                <c:pt idx="350" formatCode="0.000">
                  <c:v>0</c:v>
                </c:pt>
                <c:pt idx="351" formatCode="0.000">
                  <c:v>0</c:v>
                </c:pt>
                <c:pt idx="352" formatCode="0.000">
                  <c:v>0</c:v>
                </c:pt>
                <c:pt idx="353" formatCode="0.000">
                  <c:v>0</c:v>
                </c:pt>
                <c:pt idx="354" formatCode="0.000">
                  <c:v>0</c:v>
                </c:pt>
                <c:pt idx="355" formatCode="0.000">
                  <c:v>0</c:v>
                </c:pt>
                <c:pt idx="356" formatCode="0.000">
                  <c:v>0</c:v>
                </c:pt>
                <c:pt idx="357" formatCode="0.000">
                  <c:v>0</c:v>
                </c:pt>
                <c:pt idx="358" formatCode="0.000">
                  <c:v>0</c:v>
                </c:pt>
                <c:pt idx="359" formatCode="0.000">
                  <c:v>0</c:v>
                </c:pt>
                <c:pt idx="360" formatCode="0.000">
                  <c:v>0</c:v>
                </c:pt>
                <c:pt idx="361" formatCode="0.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AC-4D0C-A688-2CBB1CFA32AC}"/>
            </c:ext>
          </c:extLst>
        </c:ser>
        <c:ser>
          <c:idx val="18"/>
          <c:order val="17"/>
          <c:tx>
            <c:strRef>
              <c:f>Fosfatos!$X$7</c:f>
              <c:strCache>
                <c:ptCount val="1"/>
                <c:pt idx="0">
                  <c:v>Freático Los Alcázares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Fosfatos!$X$8:$X$380</c:f>
              <c:numCache>
                <c:formatCode>0.00</c:formatCode>
                <c:ptCount val="364"/>
                <c:pt idx="30" formatCode="0.000">
                  <c:v>0.51300000000000001</c:v>
                </c:pt>
                <c:pt idx="31" formatCode="0.000">
                  <c:v>0.41099999999999998</c:v>
                </c:pt>
                <c:pt idx="32" formatCode="0.000">
                  <c:v>0.47399999999999998</c:v>
                </c:pt>
                <c:pt idx="33" formatCode="0.000">
                  <c:v>0.435</c:v>
                </c:pt>
                <c:pt idx="34" formatCode="0.000">
                  <c:v>0.44400000000000001</c:v>
                </c:pt>
                <c:pt idx="35" formatCode="0.000">
                  <c:v>0.375</c:v>
                </c:pt>
                <c:pt idx="36" formatCode="0.000">
                  <c:v>0.49299999999999999</c:v>
                </c:pt>
                <c:pt idx="37" formatCode="0.000">
                  <c:v>0.38200000000000001</c:v>
                </c:pt>
                <c:pt idx="38" formatCode="0.000">
                  <c:v>0.67800000000000005</c:v>
                </c:pt>
                <c:pt idx="39" formatCode="0.000">
                  <c:v>0.374</c:v>
                </c:pt>
                <c:pt idx="40" formatCode="0.000">
                  <c:v>0.48699999999999999</c:v>
                </c:pt>
                <c:pt idx="41" formatCode="0.000">
                  <c:v>0.38</c:v>
                </c:pt>
                <c:pt idx="42" formatCode="0.000">
                  <c:v>0.39500000000000002</c:v>
                </c:pt>
                <c:pt idx="43" formatCode="0.000">
                  <c:v>0.17699999999999999</c:v>
                </c:pt>
                <c:pt idx="44" formatCode="0.000">
                  <c:v>0.55500000000000005</c:v>
                </c:pt>
                <c:pt idx="45" formatCode="0.000">
                  <c:v>0.503</c:v>
                </c:pt>
                <c:pt idx="46" formatCode="0.000">
                  <c:v>0.90700000000000003</c:v>
                </c:pt>
                <c:pt idx="47" formatCode="0.000">
                  <c:v>0.94</c:v>
                </c:pt>
                <c:pt idx="48" formatCode="0.000">
                  <c:v>0.56200000000000006</c:v>
                </c:pt>
                <c:pt idx="49" formatCode="0.000">
                  <c:v>0.309</c:v>
                </c:pt>
                <c:pt idx="50" formatCode="0.000">
                  <c:v>0.371</c:v>
                </c:pt>
                <c:pt idx="51" formatCode="0.000">
                  <c:v>0.318</c:v>
                </c:pt>
                <c:pt idx="52" formatCode="0.000">
                  <c:v>0.28399999999999997</c:v>
                </c:pt>
                <c:pt idx="53" formatCode="0.000">
                  <c:v>0.33600000000000002</c:v>
                </c:pt>
                <c:pt idx="54" formatCode="0.000">
                  <c:v>0.36199999999999999</c:v>
                </c:pt>
                <c:pt idx="55" formatCode="0.000">
                  <c:v>1.222</c:v>
                </c:pt>
                <c:pt idx="56" formatCode="0.000">
                  <c:v>1.016</c:v>
                </c:pt>
                <c:pt idx="57" formatCode="0.000">
                  <c:v>0.59899999999999998</c:v>
                </c:pt>
                <c:pt idx="58" formatCode="0.000">
                  <c:v>0.89700000000000002</c:v>
                </c:pt>
                <c:pt idx="59" formatCode="0.000">
                  <c:v>1.159</c:v>
                </c:pt>
                <c:pt idx="60" formatCode="0.000">
                  <c:v>0.59599999999999997</c:v>
                </c:pt>
                <c:pt idx="61" formatCode="0.000">
                  <c:v>0.37</c:v>
                </c:pt>
                <c:pt idx="62" formatCode="0.000">
                  <c:v>0.26</c:v>
                </c:pt>
                <c:pt idx="63" formatCode="0.000">
                  <c:v>0.318</c:v>
                </c:pt>
                <c:pt idx="64" formatCode="0.000">
                  <c:v>0.29299999999999998</c:v>
                </c:pt>
                <c:pt idx="65" formatCode="0.000">
                  <c:v>0.3</c:v>
                </c:pt>
                <c:pt idx="66" formatCode="0.000">
                  <c:v>0.21</c:v>
                </c:pt>
                <c:pt idx="67" formatCode="0.000">
                  <c:v>0.224</c:v>
                </c:pt>
                <c:pt idx="68" formatCode="0.000">
                  <c:v>0.26200000000000001</c:v>
                </c:pt>
                <c:pt idx="69" formatCode="0.000">
                  <c:v>0.23799999999999999</c:v>
                </c:pt>
                <c:pt idx="70" formatCode="0.000">
                  <c:v>0.218</c:v>
                </c:pt>
                <c:pt idx="71" formatCode="0.000">
                  <c:v>0.24399999999999999</c:v>
                </c:pt>
                <c:pt idx="72" formatCode="0.000">
                  <c:v>0.27</c:v>
                </c:pt>
                <c:pt idx="73" formatCode="0.000">
                  <c:v>0.20100000000000001</c:v>
                </c:pt>
                <c:pt idx="74" formatCode="0.000">
                  <c:v>0.20599999999999999</c:v>
                </c:pt>
                <c:pt idx="75" formatCode="0.000">
                  <c:v>0.20300000000000001</c:v>
                </c:pt>
                <c:pt idx="76" formatCode="0.000">
                  <c:v>0.14799999999999999</c:v>
                </c:pt>
                <c:pt idx="77" formatCode="0.000">
                  <c:v>0.153</c:v>
                </c:pt>
                <c:pt idx="78" formatCode="0.000">
                  <c:v>0.36299999999999999</c:v>
                </c:pt>
                <c:pt idx="79" formatCode="0.000">
                  <c:v>0.187</c:v>
                </c:pt>
                <c:pt idx="80" formatCode="0.000">
                  <c:v>0.25700000000000001</c:v>
                </c:pt>
                <c:pt idx="81" formatCode="0.000">
                  <c:v>0.23599999999999999</c:v>
                </c:pt>
                <c:pt idx="82" formatCode="0.000">
                  <c:v>0.314</c:v>
                </c:pt>
                <c:pt idx="83" formatCode="0.000">
                  <c:v>0.36799999999999999</c:v>
                </c:pt>
                <c:pt idx="84" formatCode="0.000">
                  <c:v>0.25900000000000001</c:v>
                </c:pt>
                <c:pt idx="85" formatCode="0.000">
                  <c:v>0.21099999999999999</c:v>
                </c:pt>
                <c:pt idx="86" formatCode="0.000">
                  <c:v>0.221</c:v>
                </c:pt>
                <c:pt idx="87" formatCode="0.000">
                  <c:v>0.379</c:v>
                </c:pt>
                <c:pt idx="88" formatCode="0.000">
                  <c:v>0.14799999999999999</c:v>
                </c:pt>
                <c:pt idx="89" formatCode="0.000">
                  <c:v>0.17100000000000001</c:v>
                </c:pt>
                <c:pt idx="90" formatCode="0.000">
                  <c:v>0.14599999999999999</c:v>
                </c:pt>
                <c:pt idx="91" formatCode="0.000">
                  <c:v>0.191</c:v>
                </c:pt>
                <c:pt idx="92" formatCode="0.000">
                  <c:v>0.30399999999999999</c:v>
                </c:pt>
                <c:pt idx="93" formatCode="0.000">
                  <c:v>0.219</c:v>
                </c:pt>
                <c:pt idx="94" formatCode="0.000">
                  <c:v>0.21099999999999999</c:v>
                </c:pt>
                <c:pt idx="95" formatCode="0.000">
                  <c:v>0.314</c:v>
                </c:pt>
                <c:pt idx="96" formatCode="0.000">
                  <c:v>0.434</c:v>
                </c:pt>
                <c:pt idx="97" formatCode="0.000">
                  <c:v>0.42599999999999999</c:v>
                </c:pt>
                <c:pt idx="98" formatCode="0.000">
                  <c:v>0.312</c:v>
                </c:pt>
                <c:pt idx="99" formatCode="0.000">
                  <c:v>0.3</c:v>
                </c:pt>
                <c:pt idx="100" formatCode="0.000">
                  <c:v>0.67900000000000005</c:v>
                </c:pt>
                <c:pt idx="101" formatCode="0.000">
                  <c:v>0.26200000000000001</c:v>
                </c:pt>
                <c:pt idx="102" formatCode="0.000">
                  <c:v>0.245</c:v>
                </c:pt>
                <c:pt idx="103" formatCode="0.000">
                  <c:v>0.42299999999999999</c:v>
                </c:pt>
                <c:pt idx="104" formatCode="0.000">
                  <c:v>0.52700000000000002</c:v>
                </c:pt>
                <c:pt idx="105" formatCode="0.000">
                  <c:v>0.46899999999999997</c:v>
                </c:pt>
                <c:pt idx="106" formatCode="0.000">
                  <c:v>0.435</c:v>
                </c:pt>
                <c:pt idx="107" formatCode="0.000">
                  <c:v>0.36</c:v>
                </c:pt>
                <c:pt idx="108" formatCode="0.000">
                  <c:v>0.38900000000000001</c:v>
                </c:pt>
                <c:pt idx="109" formatCode="0.000">
                  <c:v>0.38200000000000001</c:v>
                </c:pt>
                <c:pt idx="110" formatCode="0.000">
                  <c:v>0.29399999999999998</c:v>
                </c:pt>
                <c:pt idx="111" formatCode="0.000">
                  <c:v>0.27400000000000002</c:v>
                </c:pt>
                <c:pt idx="112" formatCode="0.000">
                  <c:v>0.246</c:v>
                </c:pt>
                <c:pt idx="113" formatCode="0.000">
                  <c:v>0.317</c:v>
                </c:pt>
                <c:pt idx="114" formatCode="0.000">
                  <c:v>0.23</c:v>
                </c:pt>
                <c:pt idx="115" formatCode="0.000">
                  <c:v>0.31900000000000001</c:v>
                </c:pt>
                <c:pt idx="116" formatCode="0.000">
                  <c:v>0.24399999999999999</c:v>
                </c:pt>
                <c:pt idx="117" formatCode="0.000">
                  <c:v>0.26800000000000002</c:v>
                </c:pt>
                <c:pt idx="118" formatCode="0.000">
                  <c:v>0.223</c:v>
                </c:pt>
                <c:pt idx="119" formatCode="0.000">
                  <c:v>0.25</c:v>
                </c:pt>
                <c:pt idx="120" formatCode="0.000">
                  <c:v>0.23400000000000001</c:v>
                </c:pt>
                <c:pt idx="121" formatCode="0.000">
                  <c:v>0.20180000000000001</c:v>
                </c:pt>
                <c:pt idx="122" formatCode="0.000">
                  <c:v>0.193</c:v>
                </c:pt>
                <c:pt idx="123" formatCode="0.000">
                  <c:v>0.253</c:v>
                </c:pt>
                <c:pt idx="124" formatCode="0.000">
                  <c:v>0.20599999999999999</c:v>
                </c:pt>
                <c:pt idx="125" formatCode="0.000">
                  <c:v>0.108</c:v>
                </c:pt>
                <c:pt idx="126" formatCode="0.000">
                  <c:v>0.193</c:v>
                </c:pt>
                <c:pt idx="127" formatCode="0.000">
                  <c:v>0.21099999999999999</c:v>
                </c:pt>
                <c:pt idx="128" formatCode="0.000">
                  <c:v>0.20200000000000001</c:v>
                </c:pt>
                <c:pt idx="129" formatCode="0.000">
                  <c:v>0.17399999999999999</c:v>
                </c:pt>
                <c:pt idx="130" formatCode="0.000">
                  <c:v>0.251</c:v>
                </c:pt>
                <c:pt idx="131" formatCode="0.000">
                  <c:v>0.23499999999999999</c:v>
                </c:pt>
                <c:pt idx="132" formatCode="0.000">
                  <c:v>0.23100000000000001</c:v>
                </c:pt>
                <c:pt idx="133" formatCode="0.000">
                  <c:v>0.186</c:v>
                </c:pt>
                <c:pt idx="134" formatCode="0.000">
                  <c:v>0.20399999999999999</c:v>
                </c:pt>
                <c:pt idx="135" formatCode="0.000">
                  <c:v>0.191</c:v>
                </c:pt>
                <c:pt idx="136" formatCode="0.000">
                  <c:v>0.20499999999999999</c:v>
                </c:pt>
                <c:pt idx="137" formatCode="0.000">
                  <c:v>0.157</c:v>
                </c:pt>
                <c:pt idx="138" formatCode="0.000">
                  <c:v>0.18099999999999999</c:v>
                </c:pt>
                <c:pt idx="139" formatCode="0.000">
                  <c:v>0.183</c:v>
                </c:pt>
                <c:pt idx="140" formatCode="0.000">
                  <c:v>7.0000000000000007E-2</c:v>
                </c:pt>
                <c:pt idx="141" formatCode="0.000">
                  <c:v>0.223</c:v>
                </c:pt>
                <c:pt idx="142" formatCode="0.000">
                  <c:v>0.34699999999999998</c:v>
                </c:pt>
                <c:pt idx="143" formatCode="0.000">
                  <c:v>0.17599999999999999</c:v>
                </c:pt>
                <c:pt idx="144" formatCode="0.000">
                  <c:v>0.23300000000000001</c:v>
                </c:pt>
                <c:pt idx="145" formatCode="0.000">
                  <c:v>0.20100000000000001</c:v>
                </c:pt>
                <c:pt idx="146" formatCode="0.000">
                  <c:v>0.17</c:v>
                </c:pt>
                <c:pt idx="147" formatCode="0.000">
                  <c:v>0.17499999999999999</c:v>
                </c:pt>
                <c:pt idx="148" formatCode="0.000">
                  <c:v>0.16600000000000001</c:v>
                </c:pt>
                <c:pt idx="149" formatCode="0.000">
                  <c:v>0.216</c:v>
                </c:pt>
                <c:pt idx="150" formatCode="0.000">
                  <c:v>0.16200000000000001</c:v>
                </c:pt>
                <c:pt idx="151" formatCode="0.000">
                  <c:v>0.20699999999999999</c:v>
                </c:pt>
                <c:pt idx="152" formatCode="0.000">
                  <c:v>0.22</c:v>
                </c:pt>
                <c:pt idx="153" formatCode="0.000">
                  <c:v>0.216</c:v>
                </c:pt>
                <c:pt idx="154" formatCode="0.000">
                  <c:v>0.14599999999999999</c:v>
                </c:pt>
                <c:pt idx="155" formatCode="0.000">
                  <c:v>0.2</c:v>
                </c:pt>
                <c:pt idx="156" formatCode="0.000">
                  <c:v>0.29899999999999999</c:v>
                </c:pt>
                <c:pt idx="157" formatCode="0.000">
                  <c:v>0.309</c:v>
                </c:pt>
                <c:pt idx="158" formatCode="0.000">
                  <c:v>0.28399999999999997</c:v>
                </c:pt>
                <c:pt idx="159" formatCode="0.000">
                  <c:v>0.35899999999999999</c:v>
                </c:pt>
                <c:pt idx="160" formatCode="0.000">
                  <c:v>0.25700000000000001</c:v>
                </c:pt>
                <c:pt idx="161" formatCode="0.000">
                  <c:v>0.215</c:v>
                </c:pt>
                <c:pt idx="162" formatCode="0.000">
                  <c:v>0.221</c:v>
                </c:pt>
                <c:pt idx="163" formatCode="0.000">
                  <c:v>0.189</c:v>
                </c:pt>
                <c:pt idx="164" formatCode="0.000">
                  <c:v>0.187</c:v>
                </c:pt>
                <c:pt idx="165" formatCode="0.000">
                  <c:v>0.26200000000000001</c:v>
                </c:pt>
                <c:pt idx="166" formatCode="0.000">
                  <c:v>0.379</c:v>
                </c:pt>
                <c:pt idx="167" formatCode="0.000">
                  <c:v>0.32100000000000001</c:v>
                </c:pt>
                <c:pt idx="168" formatCode="0.000">
                  <c:v>0.34499999999999997</c:v>
                </c:pt>
                <c:pt idx="169" formatCode="0.000">
                  <c:v>0.76100000000000001</c:v>
                </c:pt>
                <c:pt idx="170" formatCode="0.000">
                  <c:v>0.73399999999999999</c:v>
                </c:pt>
                <c:pt idx="171" formatCode="0.000">
                  <c:v>0.64400000000000002</c:v>
                </c:pt>
                <c:pt idx="172" formatCode="0.000">
                  <c:v>0.748</c:v>
                </c:pt>
                <c:pt idx="173" formatCode="0.000">
                  <c:v>1.2170000000000001</c:v>
                </c:pt>
                <c:pt idx="174" formatCode="0.000">
                  <c:v>0.85499999999999998</c:v>
                </c:pt>
                <c:pt idx="175" formatCode="0.000">
                  <c:v>0.748</c:v>
                </c:pt>
                <c:pt idx="176" formatCode="0.000">
                  <c:v>0.871</c:v>
                </c:pt>
                <c:pt idx="177" formatCode="0.000">
                  <c:v>0.78800000000000003</c:v>
                </c:pt>
                <c:pt idx="178" formatCode="0.000">
                  <c:v>0.67800000000000005</c:v>
                </c:pt>
                <c:pt idx="179" formatCode="0.000">
                  <c:v>0.60899999999999999</c:v>
                </c:pt>
                <c:pt idx="180" formatCode="0.000">
                  <c:v>0.58599999999999997</c:v>
                </c:pt>
                <c:pt idx="181" formatCode="0.000">
                  <c:v>0.69299999999999995</c:v>
                </c:pt>
                <c:pt idx="182" formatCode="0.000">
                  <c:v>0.626</c:v>
                </c:pt>
                <c:pt idx="183" formatCode="0.000">
                  <c:v>0.61799999999999999</c:v>
                </c:pt>
                <c:pt idx="184" formatCode="0.000">
                  <c:v>0.59699999999999998</c:v>
                </c:pt>
                <c:pt idx="185" formatCode="0.000">
                  <c:v>0.56799999999999995</c:v>
                </c:pt>
                <c:pt idx="186" formatCode="0.000">
                  <c:v>0.46600000000000003</c:v>
                </c:pt>
                <c:pt idx="187" formatCode="0.000">
                  <c:v>0.47199999999999998</c:v>
                </c:pt>
                <c:pt idx="188" formatCode="0.000">
                  <c:v>0.42</c:v>
                </c:pt>
                <c:pt idx="189" formatCode="0.000">
                  <c:v>0.40600000000000003</c:v>
                </c:pt>
                <c:pt idx="190" formatCode="0.000">
                  <c:v>0.46100000000000002</c:v>
                </c:pt>
                <c:pt idx="191" formatCode="0.000">
                  <c:v>0.41299999999999998</c:v>
                </c:pt>
                <c:pt idx="192" formatCode="0.000">
                  <c:v>0.40600000000000003</c:v>
                </c:pt>
                <c:pt idx="193" formatCode="0.000">
                  <c:v>0.41199999999999998</c:v>
                </c:pt>
                <c:pt idx="194" formatCode="0.000">
                  <c:v>0.43</c:v>
                </c:pt>
                <c:pt idx="195" formatCode="0.000">
                  <c:v>0.33200000000000002</c:v>
                </c:pt>
                <c:pt idx="196" formatCode="0.000">
                  <c:v>0.41099999999999998</c:v>
                </c:pt>
                <c:pt idx="197" formatCode="0.000">
                  <c:v>0.39300000000000002</c:v>
                </c:pt>
                <c:pt idx="198" formatCode="0.000">
                  <c:v>0.23</c:v>
                </c:pt>
                <c:pt idx="199" formatCode="0.000">
                  <c:v>0.311</c:v>
                </c:pt>
                <c:pt idx="200" formatCode="0.000">
                  <c:v>0.41</c:v>
                </c:pt>
                <c:pt idx="201" formatCode="0.000">
                  <c:v>0.45600000000000002</c:v>
                </c:pt>
                <c:pt idx="202" formatCode="0.000">
                  <c:v>0.33900000000000002</c:v>
                </c:pt>
                <c:pt idx="203" formatCode="0.000">
                  <c:v>0.47</c:v>
                </c:pt>
                <c:pt idx="204" formatCode="0.000">
                  <c:v>0.57999999999999996</c:v>
                </c:pt>
                <c:pt idx="205" formatCode="0.000">
                  <c:v>0.35099999999999998</c:v>
                </c:pt>
                <c:pt idx="206" formatCode="0.000">
                  <c:v>0.123</c:v>
                </c:pt>
                <c:pt idx="207" formatCode="0.000">
                  <c:v>0.52900000000000003</c:v>
                </c:pt>
                <c:pt idx="208" formatCode="0.000">
                  <c:v>0.58299999999999996</c:v>
                </c:pt>
                <c:pt idx="209" formatCode="0.000">
                  <c:v>0.68799999999999994</c:v>
                </c:pt>
                <c:pt idx="210" formatCode="0.000">
                  <c:v>0.35399999999999998</c:v>
                </c:pt>
                <c:pt idx="211" formatCode="0.000">
                  <c:v>0.38900000000000001</c:v>
                </c:pt>
                <c:pt idx="212" formatCode="0.000">
                  <c:v>0.435</c:v>
                </c:pt>
                <c:pt idx="213" formatCode="0.000">
                  <c:v>0</c:v>
                </c:pt>
                <c:pt idx="214" formatCode="0.000">
                  <c:v>0</c:v>
                </c:pt>
                <c:pt idx="215" formatCode="0.000">
                  <c:v>0.435</c:v>
                </c:pt>
                <c:pt idx="216" formatCode="0.000">
                  <c:v>0</c:v>
                </c:pt>
                <c:pt idx="217" formatCode="0.000">
                  <c:v>0.123</c:v>
                </c:pt>
                <c:pt idx="218" formatCode="0.000">
                  <c:v>0.17299999999999999</c:v>
                </c:pt>
                <c:pt idx="219" formatCode="0.000">
                  <c:v>0.41899999999999998</c:v>
                </c:pt>
                <c:pt idx="220" formatCode="0.000">
                  <c:v>0.71099999999999997</c:v>
                </c:pt>
                <c:pt idx="221" formatCode="0.000">
                  <c:v>0.78500000000000003</c:v>
                </c:pt>
                <c:pt idx="222" formatCode="0.000">
                  <c:v>0.56899999999999995</c:v>
                </c:pt>
                <c:pt idx="223" formatCode="0.000">
                  <c:v>0.747</c:v>
                </c:pt>
                <c:pt idx="224" formatCode="0.000">
                  <c:v>0.71399999999999997</c:v>
                </c:pt>
                <c:pt idx="225" formatCode="0.000">
                  <c:v>0.17799999999999999</c:v>
                </c:pt>
                <c:pt idx="226" formatCode="0.000">
                  <c:v>0.52400000000000002</c:v>
                </c:pt>
                <c:pt idx="227" formatCode="0.000">
                  <c:v>0.19400000000000001</c:v>
                </c:pt>
                <c:pt idx="228" formatCode="0.000">
                  <c:v>0</c:v>
                </c:pt>
                <c:pt idx="229" formatCode="0.000">
                  <c:v>0</c:v>
                </c:pt>
                <c:pt idx="230" formatCode="0.000">
                  <c:v>0</c:v>
                </c:pt>
                <c:pt idx="231" formatCode="0.000">
                  <c:v>0</c:v>
                </c:pt>
                <c:pt idx="232" formatCode="0.000">
                  <c:v>0</c:v>
                </c:pt>
                <c:pt idx="233" formatCode="0.000">
                  <c:v>0</c:v>
                </c:pt>
                <c:pt idx="234" formatCode="0.000">
                  <c:v>0</c:v>
                </c:pt>
                <c:pt idx="235" formatCode="0.000">
                  <c:v>0</c:v>
                </c:pt>
                <c:pt idx="236" formatCode="0.000">
                  <c:v>0</c:v>
                </c:pt>
                <c:pt idx="237" formatCode="0.000">
                  <c:v>0</c:v>
                </c:pt>
                <c:pt idx="238" formatCode="0.000">
                  <c:v>0</c:v>
                </c:pt>
                <c:pt idx="239" formatCode="0.000">
                  <c:v>0</c:v>
                </c:pt>
                <c:pt idx="240" formatCode="0.000">
                  <c:v>0</c:v>
                </c:pt>
                <c:pt idx="241" formatCode="0.000">
                  <c:v>0.16300000000000001</c:v>
                </c:pt>
                <c:pt idx="242" formatCode="0.000">
                  <c:v>0.129</c:v>
                </c:pt>
                <c:pt idx="243" formatCode="0.000">
                  <c:v>0</c:v>
                </c:pt>
                <c:pt idx="244" formatCode="0.000">
                  <c:v>0</c:v>
                </c:pt>
                <c:pt idx="245" formatCode="0.000">
                  <c:v>0</c:v>
                </c:pt>
                <c:pt idx="246" formatCode="0.000">
                  <c:v>0</c:v>
                </c:pt>
                <c:pt idx="247" formatCode="0.000">
                  <c:v>0</c:v>
                </c:pt>
                <c:pt idx="248" formatCode="0.000">
                  <c:v>0</c:v>
                </c:pt>
                <c:pt idx="249" formatCode="0.000">
                  <c:v>0</c:v>
                </c:pt>
                <c:pt idx="250" formatCode="0.000">
                  <c:v>0</c:v>
                </c:pt>
                <c:pt idx="251" formatCode="0.000">
                  <c:v>0.34300000000000003</c:v>
                </c:pt>
                <c:pt idx="252" formatCode="0.000">
                  <c:v>0.247</c:v>
                </c:pt>
                <c:pt idx="253" formatCode="0.000">
                  <c:v>0</c:v>
                </c:pt>
                <c:pt idx="254" formatCode="0.000">
                  <c:v>0</c:v>
                </c:pt>
                <c:pt idx="255" formatCode="0.000">
                  <c:v>0</c:v>
                </c:pt>
                <c:pt idx="256" formatCode="0.000">
                  <c:v>0.26200000000000001</c:v>
                </c:pt>
                <c:pt idx="257" formatCode="0.000">
                  <c:v>8.5999999999999993E-2</c:v>
                </c:pt>
                <c:pt idx="258" formatCode="0.000">
                  <c:v>0.154</c:v>
                </c:pt>
                <c:pt idx="259" formatCode="0.000">
                  <c:v>8.2000000000000003E-2</c:v>
                </c:pt>
                <c:pt idx="260" formatCode="0.000">
                  <c:v>0.156</c:v>
                </c:pt>
                <c:pt idx="261" formatCode="0.000">
                  <c:v>0</c:v>
                </c:pt>
                <c:pt idx="262" formatCode="0.000">
                  <c:v>0.114</c:v>
                </c:pt>
                <c:pt idx="263" formatCode="0.000">
                  <c:v>0</c:v>
                </c:pt>
                <c:pt idx="264" formatCode="0.000">
                  <c:v>0</c:v>
                </c:pt>
                <c:pt idx="265" formatCode="0.000">
                  <c:v>0</c:v>
                </c:pt>
                <c:pt idx="266" formatCode="0.000">
                  <c:v>0</c:v>
                </c:pt>
                <c:pt idx="267" formatCode="0.000">
                  <c:v>0</c:v>
                </c:pt>
                <c:pt idx="268" formatCode="0.000">
                  <c:v>0</c:v>
                </c:pt>
                <c:pt idx="269" formatCode="0.000">
                  <c:v>0</c:v>
                </c:pt>
                <c:pt idx="270" formatCode="0.000">
                  <c:v>0</c:v>
                </c:pt>
                <c:pt idx="271" formatCode="0.000">
                  <c:v>0</c:v>
                </c:pt>
                <c:pt idx="272" formatCode="0.000">
                  <c:v>0</c:v>
                </c:pt>
                <c:pt idx="273" formatCode="0.000">
                  <c:v>0</c:v>
                </c:pt>
                <c:pt idx="274" formatCode="0.000">
                  <c:v>0</c:v>
                </c:pt>
                <c:pt idx="275" formatCode="0.000">
                  <c:v>0</c:v>
                </c:pt>
                <c:pt idx="276" formatCode="0.000">
                  <c:v>0</c:v>
                </c:pt>
                <c:pt idx="277" formatCode="0.000">
                  <c:v>0</c:v>
                </c:pt>
                <c:pt idx="278" formatCode="0.000">
                  <c:v>0</c:v>
                </c:pt>
                <c:pt idx="279" formatCode="0.000">
                  <c:v>0</c:v>
                </c:pt>
                <c:pt idx="280" formatCode="0.000">
                  <c:v>1.7669999999999999</c:v>
                </c:pt>
                <c:pt idx="281" formatCode="0.000">
                  <c:v>0</c:v>
                </c:pt>
                <c:pt idx="282" formatCode="0.000">
                  <c:v>0</c:v>
                </c:pt>
                <c:pt idx="283" formatCode="0.000">
                  <c:v>0.16400000000000001</c:v>
                </c:pt>
                <c:pt idx="284" formatCode="0.000">
                  <c:v>0</c:v>
                </c:pt>
                <c:pt idx="285" formatCode="0.000">
                  <c:v>0</c:v>
                </c:pt>
                <c:pt idx="286" formatCode="0.000">
                  <c:v>0</c:v>
                </c:pt>
                <c:pt idx="287" formatCode="0.000">
                  <c:v>0</c:v>
                </c:pt>
                <c:pt idx="288" formatCode="0.000">
                  <c:v>0</c:v>
                </c:pt>
                <c:pt idx="289" formatCode="0.000">
                  <c:v>0</c:v>
                </c:pt>
                <c:pt idx="290" formatCode="0.000">
                  <c:v>0</c:v>
                </c:pt>
                <c:pt idx="291" formatCode="0.000">
                  <c:v>0</c:v>
                </c:pt>
                <c:pt idx="292" formatCode="0.000">
                  <c:v>0</c:v>
                </c:pt>
                <c:pt idx="293" formatCode="0.000">
                  <c:v>0</c:v>
                </c:pt>
                <c:pt idx="294" formatCode="0.000">
                  <c:v>0</c:v>
                </c:pt>
                <c:pt idx="295" formatCode="0.000">
                  <c:v>0</c:v>
                </c:pt>
                <c:pt idx="296" formatCode="0.000">
                  <c:v>0</c:v>
                </c:pt>
                <c:pt idx="297" formatCode="0.000">
                  <c:v>0</c:v>
                </c:pt>
                <c:pt idx="298" formatCode="0.000">
                  <c:v>0</c:v>
                </c:pt>
                <c:pt idx="299" formatCode="0.000">
                  <c:v>7.2999999999999995E-2</c:v>
                </c:pt>
                <c:pt idx="300" formatCode="0.000">
                  <c:v>0.20399999999999999</c:v>
                </c:pt>
                <c:pt idx="301" formatCode="0.000">
                  <c:v>0.26700000000000002</c:v>
                </c:pt>
                <c:pt idx="302" formatCode="0.000">
                  <c:v>0.13300000000000001</c:v>
                </c:pt>
                <c:pt idx="303" formatCode="0.000">
                  <c:v>0</c:v>
                </c:pt>
                <c:pt idx="304" formatCode="0.000">
                  <c:v>0.189</c:v>
                </c:pt>
                <c:pt idx="305" formatCode="0.000">
                  <c:v>0</c:v>
                </c:pt>
                <c:pt idx="306" formatCode="0.000">
                  <c:v>0</c:v>
                </c:pt>
                <c:pt idx="307" formatCode="0.000">
                  <c:v>0</c:v>
                </c:pt>
                <c:pt idx="308" formatCode="0.000">
                  <c:v>0</c:v>
                </c:pt>
                <c:pt idx="309" formatCode="0.000">
                  <c:v>0</c:v>
                </c:pt>
                <c:pt idx="310" formatCode="0.000">
                  <c:v>0</c:v>
                </c:pt>
                <c:pt idx="311" formatCode="0.000">
                  <c:v>0.114</c:v>
                </c:pt>
                <c:pt idx="312" formatCode="0.000">
                  <c:v>0.15</c:v>
                </c:pt>
                <c:pt idx="313" formatCode="0.000">
                  <c:v>0</c:v>
                </c:pt>
                <c:pt idx="314" formatCode="0.000">
                  <c:v>0</c:v>
                </c:pt>
                <c:pt idx="315" formatCode="0.000">
                  <c:v>0</c:v>
                </c:pt>
                <c:pt idx="316" formatCode="0.000">
                  <c:v>0</c:v>
                </c:pt>
                <c:pt idx="317" formatCode="0.000">
                  <c:v>0</c:v>
                </c:pt>
                <c:pt idx="318" formatCode="0.000">
                  <c:v>0</c:v>
                </c:pt>
                <c:pt idx="319" formatCode="0.000">
                  <c:v>0.186</c:v>
                </c:pt>
                <c:pt idx="320" formatCode="0.000">
                  <c:v>0.23699999999999999</c:v>
                </c:pt>
                <c:pt idx="321" formatCode="0.000">
                  <c:v>0</c:v>
                </c:pt>
                <c:pt idx="322" formatCode="0.000">
                  <c:v>0</c:v>
                </c:pt>
                <c:pt idx="323" formatCode="0.000">
                  <c:v>0</c:v>
                </c:pt>
                <c:pt idx="324" formatCode="0.000">
                  <c:v>0.14799999999999999</c:v>
                </c:pt>
                <c:pt idx="325" formatCode="0.000">
                  <c:v>0</c:v>
                </c:pt>
                <c:pt idx="326" formatCode="0.000">
                  <c:v>0</c:v>
                </c:pt>
                <c:pt idx="327" formatCode="0.000">
                  <c:v>0</c:v>
                </c:pt>
                <c:pt idx="328" formatCode="0.000">
                  <c:v>0</c:v>
                </c:pt>
                <c:pt idx="329" formatCode="0.000">
                  <c:v>0.317</c:v>
                </c:pt>
                <c:pt idx="330" formatCode="0.000">
                  <c:v>0.13500000000000001</c:v>
                </c:pt>
                <c:pt idx="331" formatCode="0.000">
                  <c:v>0.13400000000000001</c:v>
                </c:pt>
                <c:pt idx="332" formatCode="0.000">
                  <c:v>0</c:v>
                </c:pt>
                <c:pt idx="333" formatCode="0.000">
                  <c:v>0.121</c:v>
                </c:pt>
                <c:pt idx="334" formatCode="0.000">
                  <c:v>7.8E-2</c:v>
                </c:pt>
                <c:pt idx="335" formatCode="0.000">
                  <c:v>0.13200000000000001</c:v>
                </c:pt>
                <c:pt idx="336" formatCode="0.000">
                  <c:v>0.10199999999999999</c:v>
                </c:pt>
                <c:pt idx="337" formatCode="0.000">
                  <c:v>8.5999999999999993E-2</c:v>
                </c:pt>
                <c:pt idx="338" formatCode="0.000">
                  <c:v>0</c:v>
                </c:pt>
                <c:pt idx="339" formatCode="0.000">
                  <c:v>0</c:v>
                </c:pt>
                <c:pt idx="340" formatCode="0.000">
                  <c:v>0</c:v>
                </c:pt>
                <c:pt idx="341" formatCode="0.000">
                  <c:v>0</c:v>
                </c:pt>
                <c:pt idx="342" formatCode="0.000">
                  <c:v>0.21199999999999999</c:v>
                </c:pt>
                <c:pt idx="343" formatCode="0.000">
                  <c:v>0.17499999999999999</c:v>
                </c:pt>
                <c:pt idx="344" formatCode="0.000">
                  <c:v>0.158</c:v>
                </c:pt>
                <c:pt idx="345" formatCode="0.000">
                  <c:v>0.20499999999999999</c:v>
                </c:pt>
                <c:pt idx="346" formatCode="0.000">
                  <c:v>0.189</c:v>
                </c:pt>
                <c:pt idx="347" formatCode="0.000">
                  <c:v>0.16900000000000001</c:v>
                </c:pt>
                <c:pt idx="348" formatCode="0.000">
                  <c:v>7.3999999999999996E-2</c:v>
                </c:pt>
                <c:pt idx="349" formatCode="0.000">
                  <c:v>8.7999999999999995E-2</c:v>
                </c:pt>
                <c:pt idx="350" formatCode="0.000">
                  <c:v>6.6000000000000003E-2</c:v>
                </c:pt>
                <c:pt idx="351" formatCode="0.000">
                  <c:v>0</c:v>
                </c:pt>
                <c:pt idx="352" formatCode="0.000">
                  <c:v>0</c:v>
                </c:pt>
                <c:pt idx="353" formatCode="0.000">
                  <c:v>0</c:v>
                </c:pt>
                <c:pt idx="354" formatCode="0.000">
                  <c:v>0</c:v>
                </c:pt>
                <c:pt idx="355" formatCode="0.000">
                  <c:v>0.156</c:v>
                </c:pt>
                <c:pt idx="356" formatCode="0.000">
                  <c:v>0.10100000000000001</c:v>
                </c:pt>
                <c:pt idx="357" formatCode="0.000">
                  <c:v>0.154</c:v>
                </c:pt>
                <c:pt idx="358" formatCode="0.000">
                  <c:v>0.14699999999999999</c:v>
                </c:pt>
                <c:pt idx="359" formatCode="0.000">
                  <c:v>0</c:v>
                </c:pt>
                <c:pt idx="360" formatCode="0.000">
                  <c:v>0</c:v>
                </c:pt>
                <c:pt idx="361" formatCode="0.000">
                  <c:v>0</c:v>
                </c:pt>
                <c:pt idx="362" formatCode="0.000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AC-4D0C-A688-2CBB1CFA32AC}"/>
            </c:ext>
          </c:extLst>
        </c:ser>
        <c:ser>
          <c:idx val="19"/>
          <c:order val="18"/>
          <c:tx>
            <c:strRef>
              <c:f>Fosfatos!$Y$7</c:f>
              <c:strCache>
                <c:ptCount val="1"/>
                <c:pt idx="0">
                  <c:v>Venta Simón</c:v>
                </c:pt>
              </c:strCache>
            </c:strRef>
          </c:tx>
          <c:cat>
            <c:strRef>
              <c:f>Fosfatos!$B$8:$B$380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Fosfatos!$Y$8:$Y$380</c:f>
              <c:numCache>
                <c:formatCode>0.00</c:formatCode>
                <c:ptCount val="364"/>
                <c:pt idx="30" formatCode="0.000">
                  <c:v>0.29899999999999999</c:v>
                </c:pt>
                <c:pt idx="31" formatCode="0.000">
                  <c:v>0.192</c:v>
                </c:pt>
                <c:pt idx="32" formatCode="0.000">
                  <c:v>0.155</c:v>
                </c:pt>
                <c:pt idx="34" formatCode="0.000">
                  <c:v>0.42099999999999999</c:v>
                </c:pt>
                <c:pt idx="35" formatCode="0.000">
                  <c:v>0.38900000000000001</c:v>
                </c:pt>
                <c:pt idx="36" formatCode="0.000">
                  <c:v>0.50600000000000001</c:v>
                </c:pt>
                <c:pt idx="37" formatCode="0.000">
                  <c:v>0.34899999999999998</c:v>
                </c:pt>
                <c:pt idx="38" formatCode="0.000">
                  <c:v>0.73799999999999999</c:v>
                </c:pt>
                <c:pt idx="39" formatCode="0.000">
                  <c:v>0.40200000000000002</c:v>
                </c:pt>
                <c:pt idx="40" formatCode="0.000">
                  <c:v>0.39700000000000002</c:v>
                </c:pt>
                <c:pt idx="41">
                  <c:v>0</c:v>
                </c:pt>
                <c:pt idx="42" formatCode="0.000">
                  <c:v>0.28199999999999997</c:v>
                </c:pt>
                <c:pt idx="43" formatCode="0.000">
                  <c:v>0.375</c:v>
                </c:pt>
                <c:pt idx="44" formatCode="0.000">
                  <c:v>0.5</c:v>
                </c:pt>
                <c:pt idx="45" formatCode="0.000">
                  <c:v>0.46700000000000003</c:v>
                </c:pt>
                <c:pt idx="46" formatCode="0.000">
                  <c:v>0.86599999999999999</c:v>
                </c:pt>
                <c:pt idx="47" formatCode="0.000">
                  <c:v>0.40699999999999997</c:v>
                </c:pt>
                <c:pt idx="48" formatCode="0.000">
                  <c:v>0.57999999999999996</c:v>
                </c:pt>
                <c:pt idx="49" formatCode="0.000">
                  <c:v>0.247</c:v>
                </c:pt>
                <c:pt idx="50" formatCode="0.000">
                  <c:v>0.45800000000000002</c:v>
                </c:pt>
                <c:pt idx="51" formatCode="0.000">
                  <c:v>0.20100000000000001</c:v>
                </c:pt>
                <c:pt idx="52" formatCode="0.000">
                  <c:v>0</c:v>
                </c:pt>
                <c:pt idx="53" formatCode="0.000">
                  <c:v>0.20799999999999999</c:v>
                </c:pt>
                <c:pt idx="56" formatCode="0.000">
                  <c:v>0</c:v>
                </c:pt>
                <c:pt idx="58" formatCode="0.000">
                  <c:v>0</c:v>
                </c:pt>
                <c:pt idx="59" formatCode="0.000">
                  <c:v>0</c:v>
                </c:pt>
                <c:pt idx="60" formatCode="0.000">
                  <c:v>0</c:v>
                </c:pt>
                <c:pt idx="61" formatCode="0.000">
                  <c:v>0</c:v>
                </c:pt>
                <c:pt idx="62" formatCode="0.000">
                  <c:v>0</c:v>
                </c:pt>
                <c:pt idx="63" formatCode="0.000">
                  <c:v>0</c:v>
                </c:pt>
                <c:pt idx="64" formatCode="0.000">
                  <c:v>0</c:v>
                </c:pt>
                <c:pt idx="65" formatCode="0.000">
                  <c:v>0</c:v>
                </c:pt>
                <c:pt idx="70" formatCode="0.000">
                  <c:v>0</c:v>
                </c:pt>
                <c:pt idx="79" formatCode="0.000">
                  <c:v>0</c:v>
                </c:pt>
                <c:pt idx="85" formatCode="0.000">
                  <c:v>0</c:v>
                </c:pt>
                <c:pt idx="94" formatCode="0.000">
                  <c:v>0</c:v>
                </c:pt>
                <c:pt idx="100" formatCode="0.000">
                  <c:v>0</c:v>
                </c:pt>
                <c:pt idx="106" formatCode="0.000">
                  <c:v>0</c:v>
                </c:pt>
                <c:pt idx="111" formatCode="0.000">
                  <c:v>0</c:v>
                </c:pt>
                <c:pt idx="120" formatCode="0.000">
                  <c:v>0.33200000000000002</c:v>
                </c:pt>
                <c:pt idx="127" formatCode="0.000">
                  <c:v>0.308</c:v>
                </c:pt>
                <c:pt idx="134" formatCode="0.000">
                  <c:v>0.29499999999999998</c:v>
                </c:pt>
                <c:pt idx="141" formatCode="0.000">
                  <c:v>0.28799999999999998</c:v>
                </c:pt>
                <c:pt idx="148" formatCode="0.000">
                  <c:v>0.26700000000000002</c:v>
                </c:pt>
                <c:pt idx="155" formatCode="0.000">
                  <c:v>0.438</c:v>
                </c:pt>
                <c:pt idx="160" formatCode="0.000">
                  <c:v>0.33300000000000002</c:v>
                </c:pt>
                <c:pt idx="161" formatCode="0.000">
                  <c:v>0.30399999999999999</c:v>
                </c:pt>
                <c:pt idx="162" formatCode="0.000">
                  <c:v>0.29699999999999999</c:v>
                </c:pt>
                <c:pt idx="163" formatCode="0.000">
                  <c:v>0.26100000000000001</c:v>
                </c:pt>
                <c:pt idx="164" formatCode="0.000">
                  <c:v>0.26700000000000002</c:v>
                </c:pt>
                <c:pt idx="165" formatCode="0.000">
                  <c:v>0.255</c:v>
                </c:pt>
                <c:pt idx="166" formatCode="0.000">
                  <c:v>0.32700000000000001</c:v>
                </c:pt>
                <c:pt idx="167" formatCode="0.000">
                  <c:v>0.33600000000000002</c:v>
                </c:pt>
                <c:pt idx="168" formatCode="0.000">
                  <c:v>0.35599999999999998</c:v>
                </c:pt>
                <c:pt idx="169" formatCode="0.000">
                  <c:v>1.5620000000000001</c:v>
                </c:pt>
                <c:pt idx="170" formatCode="0.000">
                  <c:v>0.502</c:v>
                </c:pt>
                <c:pt idx="171" formatCode="0.000">
                  <c:v>0.35699999999999998</c:v>
                </c:pt>
                <c:pt idx="172" formatCode="0.000">
                  <c:v>0</c:v>
                </c:pt>
                <c:pt idx="173" formatCode="0.000">
                  <c:v>0.82699999999999996</c:v>
                </c:pt>
                <c:pt idx="174" formatCode="0.000">
                  <c:v>0.39200000000000002</c:v>
                </c:pt>
                <c:pt idx="175" formatCode="0.000">
                  <c:v>0.38600000000000001</c:v>
                </c:pt>
                <c:pt idx="176" formatCode="0.000">
                  <c:v>0</c:v>
                </c:pt>
                <c:pt idx="177" formatCode="0.000">
                  <c:v>0.39100000000000001</c:v>
                </c:pt>
                <c:pt idx="178" formatCode="0.000">
                  <c:v>0.36499999999999999</c:v>
                </c:pt>
                <c:pt idx="179" formatCode="0.000">
                  <c:v>0.38100000000000001</c:v>
                </c:pt>
                <c:pt idx="180" formatCode="0.000">
                  <c:v>0.42699999999999999</c:v>
                </c:pt>
                <c:pt idx="181" formatCode="0.000">
                  <c:v>0.501</c:v>
                </c:pt>
                <c:pt idx="182" formatCode="0.000">
                  <c:v>0.47299999999999998</c:v>
                </c:pt>
                <c:pt idx="183" formatCode="0.000">
                  <c:v>0.50600000000000001</c:v>
                </c:pt>
                <c:pt idx="184" formatCode="0.000">
                  <c:v>0</c:v>
                </c:pt>
                <c:pt idx="185" formatCode="0.000">
                  <c:v>0</c:v>
                </c:pt>
                <c:pt idx="186" formatCode="0.000">
                  <c:v>0</c:v>
                </c:pt>
                <c:pt idx="187" formatCode="0.000">
                  <c:v>0</c:v>
                </c:pt>
                <c:pt idx="188" formatCode="0.000">
                  <c:v>0</c:v>
                </c:pt>
                <c:pt idx="189" formatCode="0.000">
                  <c:v>0</c:v>
                </c:pt>
                <c:pt idx="190" formatCode="0.000">
                  <c:v>0</c:v>
                </c:pt>
                <c:pt idx="191" formatCode="0.000">
                  <c:v>0</c:v>
                </c:pt>
                <c:pt idx="192" formatCode="0.000">
                  <c:v>0</c:v>
                </c:pt>
                <c:pt idx="193" formatCode="0.000">
                  <c:v>0</c:v>
                </c:pt>
                <c:pt idx="194" formatCode="0.000">
                  <c:v>0</c:v>
                </c:pt>
                <c:pt idx="195" formatCode="0.000">
                  <c:v>0</c:v>
                </c:pt>
                <c:pt idx="196" formatCode="0.000">
                  <c:v>0</c:v>
                </c:pt>
                <c:pt idx="197" formatCode="0.000">
                  <c:v>0</c:v>
                </c:pt>
                <c:pt idx="198" formatCode="0.000">
                  <c:v>0</c:v>
                </c:pt>
                <c:pt idx="199" formatCode="0.000">
                  <c:v>0</c:v>
                </c:pt>
                <c:pt idx="200" formatCode="0.000">
                  <c:v>0</c:v>
                </c:pt>
                <c:pt idx="201" formatCode="0.000">
                  <c:v>0</c:v>
                </c:pt>
                <c:pt idx="202" formatCode="0.000">
                  <c:v>0</c:v>
                </c:pt>
                <c:pt idx="203" formatCode="0.000">
                  <c:v>0</c:v>
                </c:pt>
                <c:pt idx="204" formatCode="0.000">
                  <c:v>0</c:v>
                </c:pt>
                <c:pt idx="205" formatCode="0.000">
                  <c:v>0</c:v>
                </c:pt>
                <c:pt idx="206" formatCode="0.000">
                  <c:v>0</c:v>
                </c:pt>
                <c:pt idx="207" formatCode="0.000">
                  <c:v>0</c:v>
                </c:pt>
                <c:pt idx="208" formatCode="0.000">
                  <c:v>0</c:v>
                </c:pt>
                <c:pt idx="209" formatCode="0.000">
                  <c:v>0</c:v>
                </c:pt>
                <c:pt idx="210" formatCode="0.000">
                  <c:v>0</c:v>
                </c:pt>
                <c:pt idx="211" formatCode="0.000">
                  <c:v>0</c:v>
                </c:pt>
                <c:pt idx="214" formatCode="0.000">
                  <c:v>0</c:v>
                </c:pt>
                <c:pt idx="216" formatCode="0.000">
                  <c:v>0</c:v>
                </c:pt>
                <c:pt idx="219" formatCode="0.000">
                  <c:v>0</c:v>
                </c:pt>
                <c:pt idx="222" formatCode="0.000">
                  <c:v>0</c:v>
                </c:pt>
                <c:pt idx="225" formatCode="0.000">
                  <c:v>0</c:v>
                </c:pt>
                <c:pt idx="228" formatCode="0.000">
                  <c:v>0</c:v>
                </c:pt>
                <c:pt idx="231" formatCode="0.000">
                  <c:v>0</c:v>
                </c:pt>
                <c:pt idx="233" formatCode="0.000">
                  <c:v>0</c:v>
                </c:pt>
                <c:pt idx="235" formatCode="0.000">
                  <c:v>0</c:v>
                </c:pt>
                <c:pt idx="238" formatCode="0.000">
                  <c:v>0</c:v>
                </c:pt>
                <c:pt idx="241" formatCode="0.000">
                  <c:v>0</c:v>
                </c:pt>
                <c:pt idx="244" formatCode="0.000">
                  <c:v>0</c:v>
                </c:pt>
                <c:pt idx="247" formatCode="0.000">
                  <c:v>0</c:v>
                </c:pt>
                <c:pt idx="250" formatCode="0.000">
                  <c:v>0</c:v>
                </c:pt>
                <c:pt idx="253" formatCode="0.000">
                  <c:v>0</c:v>
                </c:pt>
                <c:pt idx="256" formatCode="0.000">
                  <c:v>0</c:v>
                </c:pt>
                <c:pt idx="259" formatCode="0.000">
                  <c:v>0</c:v>
                </c:pt>
                <c:pt idx="262" formatCode="0.000">
                  <c:v>0</c:v>
                </c:pt>
                <c:pt idx="265" formatCode="0.000">
                  <c:v>0</c:v>
                </c:pt>
                <c:pt idx="268" formatCode="0.000">
                  <c:v>0</c:v>
                </c:pt>
                <c:pt idx="271" formatCode="0.000">
                  <c:v>0</c:v>
                </c:pt>
                <c:pt idx="274" formatCode="0.000">
                  <c:v>0</c:v>
                </c:pt>
                <c:pt idx="277" formatCode="0.000">
                  <c:v>0</c:v>
                </c:pt>
                <c:pt idx="280" formatCode="0.000">
                  <c:v>0</c:v>
                </c:pt>
                <c:pt idx="283" formatCode="0.000">
                  <c:v>0</c:v>
                </c:pt>
                <c:pt idx="286" formatCode="0.000">
                  <c:v>0</c:v>
                </c:pt>
                <c:pt idx="288" formatCode="0.000">
                  <c:v>0</c:v>
                </c:pt>
                <c:pt idx="291" formatCode="0.000">
                  <c:v>0</c:v>
                </c:pt>
                <c:pt idx="294" formatCode="0.000">
                  <c:v>0</c:v>
                </c:pt>
                <c:pt idx="297" formatCode="0.000">
                  <c:v>0</c:v>
                </c:pt>
                <c:pt idx="299" formatCode="0.000">
                  <c:v>0</c:v>
                </c:pt>
                <c:pt idx="302" formatCode="0.000">
                  <c:v>0</c:v>
                </c:pt>
                <c:pt idx="305" formatCode="0.000">
                  <c:v>0</c:v>
                </c:pt>
                <c:pt idx="308" formatCode="0.000">
                  <c:v>0</c:v>
                </c:pt>
                <c:pt idx="310" formatCode="0.000">
                  <c:v>0</c:v>
                </c:pt>
                <c:pt idx="313" formatCode="0.000">
                  <c:v>0</c:v>
                </c:pt>
                <c:pt idx="315" formatCode="0.000">
                  <c:v>0</c:v>
                </c:pt>
                <c:pt idx="318" formatCode="0.000">
                  <c:v>0</c:v>
                </c:pt>
                <c:pt idx="321" formatCode="0.000">
                  <c:v>0</c:v>
                </c:pt>
                <c:pt idx="324" formatCode="0.000">
                  <c:v>0</c:v>
                </c:pt>
                <c:pt idx="327" formatCode="0.000">
                  <c:v>0</c:v>
                </c:pt>
                <c:pt idx="329" formatCode="0.000">
                  <c:v>0</c:v>
                </c:pt>
                <c:pt idx="332" formatCode="0.000">
                  <c:v>0</c:v>
                </c:pt>
                <c:pt idx="335" formatCode="0.000">
                  <c:v>0</c:v>
                </c:pt>
                <c:pt idx="338" formatCode="0.000">
                  <c:v>0</c:v>
                </c:pt>
                <c:pt idx="339" formatCode="0.000">
                  <c:v>0</c:v>
                </c:pt>
                <c:pt idx="340" formatCode="0.000">
                  <c:v>0</c:v>
                </c:pt>
                <c:pt idx="341" formatCode="0.000">
                  <c:v>0</c:v>
                </c:pt>
                <c:pt idx="342" formatCode="0.000">
                  <c:v>0</c:v>
                </c:pt>
                <c:pt idx="343" formatCode="0.000">
                  <c:v>0</c:v>
                </c:pt>
                <c:pt idx="344" formatCode="0.000">
                  <c:v>0</c:v>
                </c:pt>
                <c:pt idx="345" formatCode="0.000">
                  <c:v>0</c:v>
                </c:pt>
                <c:pt idx="346" formatCode="0.000">
                  <c:v>0</c:v>
                </c:pt>
                <c:pt idx="347" formatCode="0.000">
                  <c:v>0</c:v>
                </c:pt>
                <c:pt idx="348" formatCode="0.000">
                  <c:v>0</c:v>
                </c:pt>
                <c:pt idx="349" formatCode="0.000">
                  <c:v>0</c:v>
                </c:pt>
                <c:pt idx="351" formatCode="0.000">
                  <c:v>0</c:v>
                </c:pt>
                <c:pt idx="352" formatCode="0.000">
                  <c:v>0</c:v>
                </c:pt>
                <c:pt idx="353" formatCode="0.000">
                  <c:v>0</c:v>
                </c:pt>
                <c:pt idx="354" formatCode="0.000">
                  <c:v>0</c:v>
                </c:pt>
                <c:pt idx="355" formatCode="0.000">
                  <c:v>0</c:v>
                </c:pt>
                <c:pt idx="356" formatCode="0.000">
                  <c:v>0</c:v>
                </c:pt>
                <c:pt idx="357" formatCode="0.000">
                  <c:v>0</c:v>
                </c:pt>
                <c:pt idx="358" formatCode="0.000">
                  <c:v>0</c:v>
                </c:pt>
                <c:pt idx="359" formatCode="0.000">
                  <c:v>0</c:v>
                </c:pt>
                <c:pt idx="360" formatCode="0.000">
                  <c:v>0</c:v>
                </c:pt>
                <c:pt idx="361" formatCode="0.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AC-4D0C-A688-2CBB1CFA3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571496"/>
        <c:axId val="794571104"/>
      </c:lineChart>
      <c:catAx>
        <c:axId val="79457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-5400000"/>
          <a:lstStyle/>
          <a:p>
            <a:pPr>
              <a:defRPr sz="1200" baseline="0"/>
            </a:pPr>
            <a:endParaRPr lang="es-ES"/>
          </a:p>
        </c:txPr>
        <c:crossAx val="794571104"/>
        <c:crosses val="autoZero"/>
        <c:auto val="0"/>
        <c:lblAlgn val="ctr"/>
        <c:lblOffset val="10"/>
        <c:tickLblSkip val="1"/>
        <c:tickMarkSkip val="1"/>
        <c:noMultiLvlLbl val="0"/>
      </c:catAx>
      <c:valAx>
        <c:axId val="7945711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600" b="1" i="0" baseline="0">
                    <a:effectLst/>
                  </a:rPr>
                  <a:t>mg PO4/L</a:t>
                </a:r>
                <a:endParaRPr lang="es-ES" sz="1600" baseline="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 sz="1400" baseline="0"/>
              </a:p>
            </c:rich>
          </c:tx>
          <c:layout>
            <c:manualLayout>
              <c:xMode val="edge"/>
              <c:yMode val="edge"/>
              <c:x val="6.6965636887228536E-2"/>
              <c:y val="8.6594771096870887E-2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200" baseline="0"/>
            </a:pPr>
            <a:endParaRPr lang="es-ES"/>
          </a:p>
        </c:txPr>
        <c:crossAx val="794571496"/>
        <c:crossesAt val="42746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9014501498889405"/>
          <c:y val="1.1116793875008347E-2"/>
          <c:w val="0.33714677213562644"/>
          <c:h val="0.18857067516250395"/>
        </c:manualLayout>
      </c:layout>
      <c:overlay val="0"/>
      <c:txPr>
        <a:bodyPr/>
        <a:lstStyle/>
        <a:p>
          <a:pPr>
            <a:defRPr sz="1300" baseline="0"/>
          </a:pPr>
          <a:endParaRPr lang="es-E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1266" l="0.70000000000000062" r="0.70000000000000062" t="0.75000000000001266" header="0.30000000000000032" footer="0.3000000000000003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Estimacion de aporte diario de fosfatos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047436576124023E-2"/>
          <c:y val="0.16362559544102898"/>
          <c:w val="0.84375804241285479"/>
          <c:h val="0.67721746663090165"/>
        </c:manualLayout>
      </c:layout>
      <c:lineChart>
        <c:grouping val="standard"/>
        <c:varyColors val="0"/>
        <c:ser>
          <c:idx val="0"/>
          <c:order val="0"/>
          <c:tx>
            <c:strRef>
              <c:f>FosfatosDiario!$C$7</c:f>
              <c:strCache>
                <c:ptCount val="1"/>
                <c:pt idx="0">
                  <c:v>Desembocadura rambla Albujón</c:v>
                </c:pt>
              </c:strCache>
            </c:strRef>
          </c:tx>
          <c:cat>
            <c:strRef>
              <c:f>FosfatosDiario!$B$8:$B$378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FosfatosDiario!$C$8:$C$378</c:f>
              <c:numCache>
                <c:formatCode>0.00</c:formatCode>
                <c:ptCount val="365"/>
                <c:pt idx="0" formatCode="0.0">
                  <c:v>24.9</c:v>
                </c:pt>
                <c:pt idx="1">
                  <c:v>17.7</c:v>
                </c:pt>
                <c:pt idx="2">
                  <c:v>14.6</c:v>
                </c:pt>
                <c:pt idx="3">
                  <c:v>8.27</c:v>
                </c:pt>
                <c:pt idx="4">
                  <c:v>4.07</c:v>
                </c:pt>
                <c:pt idx="5">
                  <c:v>3.18</c:v>
                </c:pt>
                <c:pt idx="6">
                  <c:v>0.79</c:v>
                </c:pt>
                <c:pt idx="7">
                  <c:v>0.53</c:v>
                </c:pt>
                <c:pt idx="8">
                  <c:v>0.44400000000000001</c:v>
                </c:pt>
                <c:pt idx="9">
                  <c:v>0.56000000000000005</c:v>
                </c:pt>
                <c:pt idx="10">
                  <c:v>0.624</c:v>
                </c:pt>
                <c:pt idx="11">
                  <c:v>1.3580000000000001</c:v>
                </c:pt>
                <c:pt idx="12">
                  <c:v>2.9039999999999999</c:v>
                </c:pt>
                <c:pt idx="13">
                  <c:v>1.5549999999999999</c:v>
                </c:pt>
                <c:pt idx="14">
                  <c:v>3.5110000000000001</c:v>
                </c:pt>
                <c:pt idx="15">
                  <c:v>2.6826724799999999</c:v>
                </c:pt>
                <c:pt idx="16">
                  <c:v>2.4943749120000001</c:v>
                </c:pt>
                <c:pt idx="17">
                  <c:v>1.6203006719999999</c:v>
                </c:pt>
                <c:pt idx="18">
                  <c:v>1.0146470400000001</c:v>
                </c:pt>
                <c:pt idx="19">
                  <c:v>0.62479468799999993</c:v>
                </c:pt>
                <c:pt idx="20">
                  <c:v>0.99124560000000006</c:v>
                </c:pt>
                <c:pt idx="21">
                  <c:v>0.74011968000000006</c:v>
                </c:pt>
                <c:pt idx="22">
                  <c:v>1.018</c:v>
                </c:pt>
                <c:pt idx="23">
                  <c:v>1.405</c:v>
                </c:pt>
                <c:pt idx="24">
                  <c:v>0.58499999999999996</c:v>
                </c:pt>
                <c:pt idx="25">
                  <c:v>0.90100000000000002</c:v>
                </c:pt>
                <c:pt idx="26">
                  <c:v>0.63400000000000001</c:v>
                </c:pt>
                <c:pt idx="27">
                  <c:v>0.76200000000000001</c:v>
                </c:pt>
                <c:pt idx="28">
                  <c:v>0.92500000000000004</c:v>
                </c:pt>
                <c:pt idx="29">
                  <c:v>3.3879999999999999</c:v>
                </c:pt>
                <c:pt idx="30">
                  <c:v>0.78300000000000003</c:v>
                </c:pt>
                <c:pt idx="31">
                  <c:v>0.31</c:v>
                </c:pt>
                <c:pt idx="32">
                  <c:v>0.70299999999999996</c:v>
                </c:pt>
                <c:pt idx="33">
                  <c:v>1.5529999999999999</c:v>
                </c:pt>
                <c:pt idx="34">
                  <c:v>4.84</c:v>
                </c:pt>
                <c:pt idx="35">
                  <c:v>3.226</c:v>
                </c:pt>
                <c:pt idx="36">
                  <c:v>6.6280000000000001</c:v>
                </c:pt>
                <c:pt idx="37">
                  <c:v>2.5539999999999998</c:v>
                </c:pt>
                <c:pt idx="38">
                  <c:v>16.146000000000001</c:v>
                </c:pt>
                <c:pt idx="39">
                  <c:v>6.5010000000000003</c:v>
                </c:pt>
                <c:pt idx="40">
                  <c:v>6.2880000000000003</c:v>
                </c:pt>
                <c:pt idx="41">
                  <c:v>1.161</c:v>
                </c:pt>
                <c:pt idx="42">
                  <c:v>6.31</c:v>
                </c:pt>
                <c:pt idx="43">
                  <c:v>3.7120000000000002</c:v>
                </c:pt>
                <c:pt idx="44">
                  <c:v>3.5310000000000001</c:v>
                </c:pt>
                <c:pt idx="45">
                  <c:v>2.1469999999999998</c:v>
                </c:pt>
                <c:pt idx="46">
                  <c:v>8.202</c:v>
                </c:pt>
                <c:pt idx="47">
                  <c:v>3.31</c:v>
                </c:pt>
                <c:pt idx="48">
                  <c:v>3.57</c:v>
                </c:pt>
                <c:pt idx="49">
                  <c:v>4.1719999999999997</c:v>
                </c:pt>
                <c:pt idx="50">
                  <c:v>2.7930000000000001</c:v>
                </c:pt>
                <c:pt idx="51">
                  <c:v>0.56200000000000006</c:v>
                </c:pt>
                <c:pt idx="52">
                  <c:v>2.2189999999999999</c:v>
                </c:pt>
                <c:pt idx="53">
                  <c:v>2.3740000000000001</c:v>
                </c:pt>
                <c:pt idx="54">
                  <c:v>1.544</c:v>
                </c:pt>
                <c:pt idx="55">
                  <c:v>139.22399999999999</c:v>
                </c:pt>
                <c:pt idx="56">
                  <c:v>76.83</c:v>
                </c:pt>
                <c:pt idx="57">
                  <c:v>71.209999999999994</c:v>
                </c:pt>
                <c:pt idx="58">
                  <c:v>54.238</c:v>
                </c:pt>
                <c:pt idx="59">
                  <c:v>103.541</c:v>
                </c:pt>
                <c:pt idx="60">
                  <c:v>45.420999999999999</c:v>
                </c:pt>
                <c:pt idx="61">
                  <c:v>89.561999999999998</c:v>
                </c:pt>
                <c:pt idx="62">
                  <c:v>54.771000000000001</c:v>
                </c:pt>
                <c:pt idx="63">
                  <c:v>25.773</c:v>
                </c:pt>
                <c:pt idx="64">
                  <c:v>19.201000000000001</c:v>
                </c:pt>
                <c:pt idx="65">
                  <c:v>9.7479999999999993</c:v>
                </c:pt>
                <c:pt idx="66">
                  <c:v>14.199</c:v>
                </c:pt>
                <c:pt idx="67">
                  <c:v>11.473000000000001</c:v>
                </c:pt>
                <c:pt idx="68">
                  <c:v>12.512</c:v>
                </c:pt>
                <c:pt idx="69">
                  <c:v>10.984</c:v>
                </c:pt>
                <c:pt idx="70">
                  <c:v>18.93</c:v>
                </c:pt>
                <c:pt idx="71">
                  <c:v>17.030999999999999</c:v>
                </c:pt>
                <c:pt idx="72">
                  <c:v>13.96</c:v>
                </c:pt>
                <c:pt idx="73">
                  <c:v>19.515000000000001</c:v>
                </c:pt>
                <c:pt idx="74">
                  <c:v>18.170000000000002</c:v>
                </c:pt>
                <c:pt idx="75">
                  <c:v>26.2</c:v>
                </c:pt>
                <c:pt idx="76">
                  <c:v>18.582999999999998</c:v>
                </c:pt>
                <c:pt idx="77">
                  <c:v>16.541</c:v>
                </c:pt>
                <c:pt idx="78">
                  <c:v>12.378</c:v>
                </c:pt>
                <c:pt idx="79">
                  <c:v>23.062000000000001</c:v>
                </c:pt>
                <c:pt idx="80">
                  <c:v>14.28</c:v>
                </c:pt>
                <c:pt idx="81">
                  <c:v>16.010999999999999</c:v>
                </c:pt>
                <c:pt idx="82">
                  <c:v>37.752000000000002</c:v>
                </c:pt>
                <c:pt idx="83">
                  <c:v>34.514000000000003</c:v>
                </c:pt>
                <c:pt idx="84">
                  <c:v>35.936</c:v>
                </c:pt>
                <c:pt idx="85">
                  <c:v>49.878</c:v>
                </c:pt>
                <c:pt idx="86">
                  <c:v>40.652999999999999</c:v>
                </c:pt>
                <c:pt idx="87">
                  <c:v>35.177</c:v>
                </c:pt>
                <c:pt idx="88">
                  <c:v>31.073</c:v>
                </c:pt>
                <c:pt idx="89">
                  <c:v>32.991999999999997</c:v>
                </c:pt>
                <c:pt idx="90">
                  <c:v>37.732999999999997</c:v>
                </c:pt>
                <c:pt idx="91">
                  <c:v>22.388999999999999</c:v>
                </c:pt>
                <c:pt idx="92">
                  <c:v>36.843000000000004</c:v>
                </c:pt>
                <c:pt idx="93">
                  <c:v>31.774999999999999</c:v>
                </c:pt>
                <c:pt idx="94">
                  <c:v>42.689</c:v>
                </c:pt>
                <c:pt idx="95">
                  <c:v>22.504000000000001</c:v>
                </c:pt>
                <c:pt idx="96">
                  <c:v>24.875</c:v>
                </c:pt>
                <c:pt idx="97">
                  <c:v>34.341999999999999</c:v>
                </c:pt>
                <c:pt idx="98">
                  <c:v>25.861999999999998</c:v>
                </c:pt>
                <c:pt idx="99">
                  <c:v>30.099</c:v>
                </c:pt>
                <c:pt idx="100">
                  <c:v>23.657</c:v>
                </c:pt>
                <c:pt idx="101">
                  <c:v>28.056000000000001</c:v>
                </c:pt>
                <c:pt idx="102">
                  <c:v>29.792999999999999</c:v>
                </c:pt>
                <c:pt idx="103">
                  <c:v>42.374000000000002</c:v>
                </c:pt>
                <c:pt idx="104">
                  <c:v>59.561999999999998</c:v>
                </c:pt>
                <c:pt idx="105">
                  <c:v>36.225000000000001</c:v>
                </c:pt>
                <c:pt idx="106">
                  <c:v>32.966999999999999</c:v>
                </c:pt>
                <c:pt idx="107">
                  <c:v>29.306999999999999</c:v>
                </c:pt>
                <c:pt idx="108">
                  <c:v>28.998999999999999</c:v>
                </c:pt>
                <c:pt idx="109">
                  <c:v>10.94</c:v>
                </c:pt>
                <c:pt idx="110">
                  <c:v>5.4379999999999997</c:v>
                </c:pt>
                <c:pt idx="111">
                  <c:v>6.9779999999999998</c:v>
                </c:pt>
                <c:pt idx="112">
                  <c:v>6.3620000000000001</c:v>
                </c:pt>
                <c:pt idx="113">
                  <c:v>9.2110000000000003</c:v>
                </c:pt>
                <c:pt idx="114">
                  <c:v>8.9369999999999994</c:v>
                </c:pt>
                <c:pt idx="115">
                  <c:v>6.4420000000000002</c:v>
                </c:pt>
                <c:pt idx="116">
                  <c:v>7.2370000000000001</c:v>
                </c:pt>
                <c:pt idx="117">
                  <c:v>6.5789999999999997</c:v>
                </c:pt>
                <c:pt idx="118">
                  <c:v>6.4029999999999996</c:v>
                </c:pt>
                <c:pt idx="119">
                  <c:v>6.0540000000000003</c:v>
                </c:pt>
                <c:pt idx="120">
                  <c:v>5.7690000000000001</c:v>
                </c:pt>
                <c:pt idx="121">
                  <c:v>6.6829999999999998</c:v>
                </c:pt>
                <c:pt idx="122">
                  <c:v>6.26</c:v>
                </c:pt>
                <c:pt idx="123">
                  <c:v>7.1630000000000003</c:v>
                </c:pt>
                <c:pt idx="124">
                  <c:v>4.5670000000000002</c:v>
                </c:pt>
                <c:pt idx="125">
                  <c:v>3.6509999999999998</c:v>
                </c:pt>
                <c:pt idx="126">
                  <c:v>4.9640000000000004</c:v>
                </c:pt>
                <c:pt idx="127">
                  <c:v>4.6050000000000004</c:v>
                </c:pt>
                <c:pt idx="128">
                  <c:v>4.3609999999999998</c:v>
                </c:pt>
                <c:pt idx="129">
                  <c:v>5.2939999999999996</c:v>
                </c:pt>
                <c:pt idx="130">
                  <c:v>4.7919999999999998</c:v>
                </c:pt>
                <c:pt idx="131">
                  <c:v>5.0979999999999999</c:v>
                </c:pt>
                <c:pt idx="132">
                  <c:v>4.9880000000000004</c:v>
                </c:pt>
                <c:pt idx="133">
                  <c:v>2.4550000000000001</c:v>
                </c:pt>
                <c:pt idx="134">
                  <c:v>5.15</c:v>
                </c:pt>
                <c:pt idx="135">
                  <c:v>4.6580000000000004</c:v>
                </c:pt>
                <c:pt idx="136">
                  <c:v>7.1769999999999996</c:v>
                </c:pt>
                <c:pt idx="137">
                  <c:v>4.4909999999999997</c:v>
                </c:pt>
                <c:pt idx="138">
                  <c:v>4.6379999999999999</c:v>
                </c:pt>
                <c:pt idx="139">
                  <c:v>5.7720000000000002</c:v>
                </c:pt>
                <c:pt idx="140">
                  <c:v>5.8150000000000004</c:v>
                </c:pt>
                <c:pt idx="141">
                  <c:v>3.661</c:v>
                </c:pt>
                <c:pt idx="142">
                  <c:v>6.5730000000000004</c:v>
                </c:pt>
                <c:pt idx="143">
                  <c:v>3.42</c:v>
                </c:pt>
                <c:pt idx="144">
                  <c:v>3.4940000000000002</c:v>
                </c:pt>
                <c:pt idx="145">
                  <c:v>3.37</c:v>
                </c:pt>
                <c:pt idx="146">
                  <c:v>2.3730000000000002</c:v>
                </c:pt>
                <c:pt idx="147">
                  <c:v>2.6659999999999999</c:v>
                </c:pt>
                <c:pt idx="148">
                  <c:v>3.1859999999999999</c:v>
                </c:pt>
                <c:pt idx="149">
                  <c:v>3.157</c:v>
                </c:pt>
                <c:pt idx="150">
                  <c:v>3.45</c:v>
                </c:pt>
                <c:pt idx="151">
                  <c:v>3.3879999999999999</c:v>
                </c:pt>
                <c:pt idx="152">
                  <c:v>2.9940000000000002</c:v>
                </c:pt>
                <c:pt idx="153">
                  <c:v>3.3010000000000002</c:v>
                </c:pt>
                <c:pt idx="154">
                  <c:v>3.3290000000000002</c:v>
                </c:pt>
                <c:pt idx="155">
                  <c:v>6.5629999999999997</c:v>
                </c:pt>
                <c:pt idx="156">
                  <c:v>8.1859999999999999</c:v>
                </c:pt>
                <c:pt idx="157">
                  <c:v>3.7789999999999999</c:v>
                </c:pt>
                <c:pt idx="158">
                  <c:v>3.7549999999999999</c:v>
                </c:pt>
                <c:pt idx="159">
                  <c:v>3.7959999999999998</c:v>
                </c:pt>
                <c:pt idx="160">
                  <c:v>3.5449999999999999</c:v>
                </c:pt>
                <c:pt idx="161">
                  <c:v>2.0630000000000002</c:v>
                </c:pt>
                <c:pt idx="162">
                  <c:v>2.3170000000000002</c:v>
                </c:pt>
                <c:pt idx="163">
                  <c:v>2.8330000000000002</c:v>
                </c:pt>
                <c:pt idx="164">
                  <c:v>2.323</c:v>
                </c:pt>
                <c:pt idx="165">
                  <c:v>3.0249999999999999</c:v>
                </c:pt>
                <c:pt idx="166">
                  <c:v>3.028</c:v>
                </c:pt>
                <c:pt idx="167">
                  <c:v>4.2569999999999997</c:v>
                </c:pt>
                <c:pt idx="168">
                  <c:v>4</c:v>
                </c:pt>
                <c:pt idx="169">
                  <c:v>434.62</c:v>
                </c:pt>
                <c:pt idx="170">
                  <c:v>16.37</c:v>
                </c:pt>
                <c:pt idx="171">
                  <c:v>10.805</c:v>
                </c:pt>
                <c:pt idx="172">
                  <c:v>11.468</c:v>
                </c:pt>
                <c:pt idx="173">
                  <c:v>14.394</c:v>
                </c:pt>
                <c:pt idx="174">
                  <c:v>14.593</c:v>
                </c:pt>
                <c:pt idx="175">
                  <c:v>18.422999999999998</c:v>
                </c:pt>
                <c:pt idx="176">
                  <c:v>16.350999999999999</c:v>
                </c:pt>
                <c:pt idx="177">
                  <c:v>20.178000000000001</c:v>
                </c:pt>
                <c:pt idx="178">
                  <c:v>15.612</c:v>
                </c:pt>
                <c:pt idx="179">
                  <c:v>16.975999999999999</c:v>
                </c:pt>
                <c:pt idx="180">
                  <c:v>18.108000000000001</c:v>
                </c:pt>
                <c:pt idx="181">
                  <c:v>16.489999999999998</c:v>
                </c:pt>
                <c:pt idx="182">
                  <c:v>14.897</c:v>
                </c:pt>
                <c:pt idx="183">
                  <c:v>34.402000000000001</c:v>
                </c:pt>
                <c:pt idx="184">
                  <c:v>12.965</c:v>
                </c:pt>
                <c:pt idx="185">
                  <c:v>23.004999999999999</c:v>
                </c:pt>
                <c:pt idx="186">
                  <c:v>17.594000000000001</c:v>
                </c:pt>
                <c:pt idx="187">
                  <c:v>17.256</c:v>
                </c:pt>
                <c:pt idx="188">
                  <c:v>15.497999999999999</c:v>
                </c:pt>
                <c:pt idx="189">
                  <c:v>20.812000000000001</c:v>
                </c:pt>
                <c:pt idx="190">
                  <c:v>13.629</c:v>
                </c:pt>
                <c:pt idx="191">
                  <c:v>8.2669999999999995</c:v>
                </c:pt>
                <c:pt idx="192">
                  <c:v>16.849</c:v>
                </c:pt>
                <c:pt idx="193">
                  <c:v>31.486999999999998</c:v>
                </c:pt>
                <c:pt idx="194">
                  <c:v>13.481</c:v>
                </c:pt>
                <c:pt idx="195">
                  <c:v>19.22</c:v>
                </c:pt>
                <c:pt idx="196">
                  <c:v>10.585000000000001</c:v>
                </c:pt>
                <c:pt idx="197">
                  <c:v>15.340999999999999</c:v>
                </c:pt>
                <c:pt idx="198">
                  <c:v>5.6289999999999996</c:v>
                </c:pt>
                <c:pt idx="199">
                  <c:v>8.6539999999999999</c:v>
                </c:pt>
                <c:pt idx="200">
                  <c:v>13.866</c:v>
                </c:pt>
                <c:pt idx="201">
                  <c:v>24.015000000000001</c:v>
                </c:pt>
                <c:pt idx="202">
                  <c:v>6.35</c:v>
                </c:pt>
                <c:pt idx="203">
                  <c:v>13.71</c:v>
                </c:pt>
                <c:pt idx="204">
                  <c:v>4.5049999999999999</c:v>
                </c:pt>
                <c:pt idx="205">
                  <c:v>12.349</c:v>
                </c:pt>
                <c:pt idx="206">
                  <c:v>12.413</c:v>
                </c:pt>
                <c:pt idx="207">
                  <c:v>5.548</c:v>
                </c:pt>
                <c:pt idx="208">
                  <c:v>3.7469999999999999</c:v>
                </c:pt>
                <c:pt idx="209">
                  <c:v>22.271000000000001</c:v>
                </c:pt>
                <c:pt idx="210">
                  <c:v>10.253</c:v>
                </c:pt>
                <c:pt idx="211">
                  <c:v>7.8490000000000002</c:v>
                </c:pt>
                <c:pt idx="212">
                  <c:v>3.395</c:v>
                </c:pt>
                <c:pt idx="213">
                  <c:v>10.295</c:v>
                </c:pt>
                <c:pt idx="214">
                  <c:v>8.1210000000000004</c:v>
                </c:pt>
                <c:pt idx="215">
                  <c:v>7.2160000000000002</c:v>
                </c:pt>
                <c:pt idx="216">
                  <c:v>4.109</c:v>
                </c:pt>
                <c:pt idx="217">
                  <c:v>7.9379999999999997</c:v>
                </c:pt>
                <c:pt idx="218">
                  <c:v>9.609</c:v>
                </c:pt>
                <c:pt idx="219">
                  <c:v>5.641</c:v>
                </c:pt>
                <c:pt idx="220">
                  <c:v>4.452</c:v>
                </c:pt>
                <c:pt idx="221">
                  <c:v>5.4960000000000004</c:v>
                </c:pt>
                <c:pt idx="222">
                  <c:v>1.9279999999999999</c:v>
                </c:pt>
                <c:pt idx="223">
                  <c:v>5.4160000000000004</c:v>
                </c:pt>
                <c:pt idx="224">
                  <c:v>6.2939999999999996</c:v>
                </c:pt>
                <c:pt idx="225">
                  <c:v>10.317</c:v>
                </c:pt>
                <c:pt idx="226">
                  <c:v>9.7530000000000001</c:v>
                </c:pt>
                <c:pt idx="227">
                  <c:v>4.8049999999999997</c:v>
                </c:pt>
                <c:pt idx="228">
                  <c:v>3.51</c:v>
                </c:pt>
                <c:pt idx="229">
                  <c:v>6.31</c:v>
                </c:pt>
                <c:pt idx="230">
                  <c:v>6.7779999999999996</c:v>
                </c:pt>
                <c:pt idx="231">
                  <c:v>6.6509999999999998</c:v>
                </c:pt>
                <c:pt idx="232">
                  <c:v>6.548</c:v>
                </c:pt>
                <c:pt idx="233">
                  <c:v>5.0570000000000004</c:v>
                </c:pt>
                <c:pt idx="234">
                  <c:v>3.121</c:v>
                </c:pt>
                <c:pt idx="235">
                  <c:v>1.62</c:v>
                </c:pt>
                <c:pt idx="236">
                  <c:v>1.208</c:v>
                </c:pt>
                <c:pt idx="237">
                  <c:v>2.0579999999999998</c:v>
                </c:pt>
                <c:pt idx="238">
                  <c:v>1.7170000000000001</c:v>
                </c:pt>
                <c:pt idx="239">
                  <c:v>1.337</c:v>
                </c:pt>
                <c:pt idx="240">
                  <c:v>1.2889999999999999</c:v>
                </c:pt>
                <c:pt idx="241">
                  <c:v>1.71</c:v>
                </c:pt>
                <c:pt idx="242">
                  <c:v>1.8580000000000001</c:v>
                </c:pt>
                <c:pt idx="243">
                  <c:v>1.29</c:v>
                </c:pt>
                <c:pt idx="244">
                  <c:v>1.3029999999999999</c:v>
                </c:pt>
                <c:pt idx="245">
                  <c:v>1.4239999999999999</c:v>
                </c:pt>
                <c:pt idx="246">
                  <c:v>1.173</c:v>
                </c:pt>
                <c:pt idx="247">
                  <c:v>3.8069999999999999</c:v>
                </c:pt>
                <c:pt idx="248">
                  <c:v>5.3760000000000003</c:v>
                </c:pt>
                <c:pt idx="249">
                  <c:v>3.3610000000000002</c:v>
                </c:pt>
                <c:pt idx="250">
                  <c:v>6.7839999999999998</c:v>
                </c:pt>
                <c:pt idx="251">
                  <c:v>65.53</c:v>
                </c:pt>
                <c:pt idx="252">
                  <c:v>12.654999999999999</c:v>
                </c:pt>
                <c:pt idx="253">
                  <c:v>2.5750000000000002</c:v>
                </c:pt>
                <c:pt idx="254">
                  <c:v>200.32400000000001</c:v>
                </c:pt>
                <c:pt idx="255">
                  <c:v>5.3239999999999998</c:v>
                </c:pt>
                <c:pt idx="256">
                  <c:v>4.8730000000000002</c:v>
                </c:pt>
                <c:pt idx="257">
                  <c:v>2.4449999999999998</c:v>
                </c:pt>
                <c:pt idx="258">
                  <c:v>3.9980000000000002</c:v>
                </c:pt>
                <c:pt idx="259">
                  <c:v>2.081</c:v>
                </c:pt>
                <c:pt idx="260">
                  <c:v>4.0529999999999999</c:v>
                </c:pt>
                <c:pt idx="261">
                  <c:v>7.2549999999999999</c:v>
                </c:pt>
                <c:pt idx="262">
                  <c:v>9.0990000000000002</c:v>
                </c:pt>
                <c:pt idx="263">
                  <c:v>6.09</c:v>
                </c:pt>
                <c:pt idx="264">
                  <c:v>5.782</c:v>
                </c:pt>
                <c:pt idx="265">
                  <c:v>7.9349999999999996</c:v>
                </c:pt>
                <c:pt idx="266">
                  <c:v>7.4260000000000002</c:v>
                </c:pt>
                <c:pt idx="267">
                  <c:v>10.705</c:v>
                </c:pt>
                <c:pt idx="268">
                  <c:v>13.326000000000001</c:v>
                </c:pt>
                <c:pt idx="269">
                  <c:v>7.8979999999999997</c:v>
                </c:pt>
                <c:pt idx="270">
                  <c:v>11.131</c:v>
                </c:pt>
                <c:pt idx="271">
                  <c:v>4.17</c:v>
                </c:pt>
                <c:pt idx="272">
                  <c:v>3.8460000000000001</c:v>
                </c:pt>
                <c:pt idx="273">
                  <c:v>6.5010000000000003</c:v>
                </c:pt>
                <c:pt idx="274">
                  <c:v>11.83</c:v>
                </c:pt>
                <c:pt idx="275">
                  <c:v>2.6869999999999998</c:v>
                </c:pt>
                <c:pt idx="276">
                  <c:v>7.1769999999999996</c:v>
                </c:pt>
                <c:pt idx="277">
                  <c:v>10.183</c:v>
                </c:pt>
                <c:pt idx="278">
                  <c:v>5.641</c:v>
                </c:pt>
                <c:pt idx="279">
                  <c:v>6.9889999999999999</c:v>
                </c:pt>
                <c:pt idx="280">
                  <c:v>7.0940000000000003</c:v>
                </c:pt>
                <c:pt idx="281">
                  <c:v>7.0860000000000003</c:v>
                </c:pt>
                <c:pt idx="282">
                  <c:v>6.03</c:v>
                </c:pt>
                <c:pt idx="283">
                  <c:v>6.18</c:v>
                </c:pt>
                <c:pt idx="284">
                  <c:v>1.7949999999999999</c:v>
                </c:pt>
                <c:pt idx="285">
                  <c:v>11.667</c:v>
                </c:pt>
                <c:pt idx="286">
                  <c:v>3.0270000000000001</c:v>
                </c:pt>
                <c:pt idx="287">
                  <c:v>7.016</c:v>
                </c:pt>
                <c:pt idx="288">
                  <c:v>4.4210000000000003</c:v>
                </c:pt>
                <c:pt idx="289">
                  <c:v>6.1130000000000004</c:v>
                </c:pt>
                <c:pt idx="290">
                  <c:v>5.306</c:v>
                </c:pt>
                <c:pt idx="291">
                  <c:v>2.794</c:v>
                </c:pt>
                <c:pt idx="292">
                  <c:v>4.4790000000000001</c:v>
                </c:pt>
                <c:pt idx="293">
                  <c:v>1.595</c:v>
                </c:pt>
                <c:pt idx="294">
                  <c:v>3.9129999999999998</c:v>
                </c:pt>
                <c:pt idx="295">
                  <c:v>4.609</c:v>
                </c:pt>
                <c:pt idx="296">
                  <c:v>1.9650000000000001</c:v>
                </c:pt>
                <c:pt idx="297">
                  <c:v>2.129</c:v>
                </c:pt>
                <c:pt idx="298">
                  <c:v>0.36499999999999999</c:v>
                </c:pt>
                <c:pt idx="299">
                  <c:v>3.3319999999999999</c:v>
                </c:pt>
                <c:pt idx="300">
                  <c:v>3.0419999999999998</c:v>
                </c:pt>
                <c:pt idx="301">
                  <c:v>1.395</c:v>
                </c:pt>
                <c:pt idx="302">
                  <c:v>2.4409999999999998</c:v>
                </c:pt>
                <c:pt idx="303">
                  <c:v>1.4590000000000001</c:v>
                </c:pt>
                <c:pt idx="304">
                  <c:v>6.2290000000000001</c:v>
                </c:pt>
                <c:pt idx="305">
                  <c:v>1.2549999999999999</c:v>
                </c:pt>
                <c:pt idx="306">
                  <c:v>3.77</c:v>
                </c:pt>
                <c:pt idx="307">
                  <c:v>1.6819999999999999</c:v>
                </c:pt>
                <c:pt idx="308">
                  <c:v>1.258</c:v>
                </c:pt>
                <c:pt idx="309">
                  <c:v>4.4409999999999998</c:v>
                </c:pt>
                <c:pt idx="310">
                  <c:v>6.2009999999999996</c:v>
                </c:pt>
                <c:pt idx="311">
                  <c:v>2.7069999999999999</c:v>
                </c:pt>
                <c:pt idx="312">
                  <c:v>3.9169999999999998</c:v>
                </c:pt>
                <c:pt idx="313">
                  <c:v>2.4769999999999999</c:v>
                </c:pt>
                <c:pt idx="314">
                  <c:v>2.3919999999999999</c:v>
                </c:pt>
                <c:pt idx="315">
                  <c:v>2.9319999999999999</c:v>
                </c:pt>
                <c:pt idx="316">
                  <c:v>7.3029999999999999</c:v>
                </c:pt>
                <c:pt idx="317">
                  <c:v>2.157</c:v>
                </c:pt>
                <c:pt idx="318">
                  <c:v>4.9109999999999996</c:v>
                </c:pt>
                <c:pt idx="319">
                  <c:v>5.1230000000000002</c:v>
                </c:pt>
                <c:pt idx="320">
                  <c:v>2.61</c:v>
                </c:pt>
                <c:pt idx="321">
                  <c:v>2.4990000000000001</c:v>
                </c:pt>
                <c:pt idx="322">
                  <c:v>0.71799999999999997</c:v>
                </c:pt>
                <c:pt idx="323">
                  <c:v>0.84499999999999997</c:v>
                </c:pt>
                <c:pt idx="324">
                  <c:v>2.8079999999999998</c:v>
                </c:pt>
                <c:pt idx="325">
                  <c:v>3.758</c:v>
                </c:pt>
                <c:pt idx="326">
                  <c:v>2.85</c:v>
                </c:pt>
                <c:pt idx="327">
                  <c:v>1.0349999999999999</c:v>
                </c:pt>
                <c:pt idx="328">
                  <c:v>1.8140000000000001</c:v>
                </c:pt>
                <c:pt idx="329">
                  <c:v>5.9109999999999996</c:v>
                </c:pt>
                <c:pt idx="330">
                  <c:v>3.8839999999999999</c:v>
                </c:pt>
                <c:pt idx="331">
                  <c:v>3.0950000000000002</c:v>
                </c:pt>
                <c:pt idx="332">
                  <c:v>5.8819999999999997</c:v>
                </c:pt>
                <c:pt idx="333">
                  <c:v>5.923</c:v>
                </c:pt>
                <c:pt idx="334">
                  <c:v>5.1210000000000004</c:v>
                </c:pt>
                <c:pt idx="335">
                  <c:v>1.6240000000000001</c:v>
                </c:pt>
                <c:pt idx="336">
                  <c:v>1.83</c:v>
                </c:pt>
                <c:pt idx="337">
                  <c:v>7.649</c:v>
                </c:pt>
                <c:pt idx="338">
                  <c:v>6.6680000000000001</c:v>
                </c:pt>
                <c:pt idx="339">
                  <c:v>4.7119999999999997</c:v>
                </c:pt>
                <c:pt idx="340">
                  <c:v>5.3380000000000001</c:v>
                </c:pt>
                <c:pt idx="341">
                  <c:v>5.819</c:v>
                </c:pt>
                <c:pt idx="342">
                  <c:v>5.7809999999999997</c:v>
                </c:pt>
                <c:pt idx="343">
                  <c:v>5.77</c:v>
                </c:pt>
                <c:pt idx="344">
                  <c:v>10.018000000000001</c:v>
                </c:pt>
                <c:pt idx="345">
                  <c:v>3.2690000000000001</c:v>
                </c:pt>
                <c:pt idx="346">
                  <c:v>5.1159999999999997</c:v>
                </c:pt>
                <c:pt idx="347">
                  <c:v>4.7930000000000001</c:v>
                </c:pt>
                <c:pt idx="348">
                  <c:v>3.9540000000000002</c:v>
                </c:pt>
                <c:pt idx="349">
                  <c:v>3.8919999999999999</c:v>
                </c:pt>
                <c:pt idx="350">
                  <c:v>3.532</c:v>
                </c:pt>
                <c:pt idx="351">
                  <c:v>3.8639999999999999</c:v>
                </c:pt>
                <c:pt idx="352">
                  <c:v>3.2149999999999999</c:v>
                </c:pt>
                <c:pt idx="353">
                  <c:v>4.05</c:v>
                </c:pt>
                <c:pt idx="354">
                  <c:v>0.70399999999999996</c:v>
                </c:pt>
                <c:pt idx="355">
                  <c:v>4.6470000000000002</c:v>
                </c:pt>
                <c:pt idx="356">
                  <c:v>4.5369999999999999</c:v>
                </c:pt>
                <c:pt idx="357">
                  <c:v>7.6959999999999997</c:v>
                </c:pt>
                <c:pt idx="358">
                  <c:v>6.7220000000000004</c:v>
                </c:pt>
                <c:pt idx="359">
                  <c:v>3.6579999999999999</c:v>
                </c:pt>
                <c:pt idx="360">
                  <c:v>4.2220000000000004</c:v>
                </c:pt>
                <c:pt idx="361">
                  <c:v>4.5590000000000002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46-4AE7-A451-BA507D799F29}"/>
            </c:ext>
          </c:extLst>
        </c:ser>
        <c:ser>
          <c:idx val="2"/>
          <c:order val="1"/>
          <c:tx>
            <c:strRef>
              <c:f>FosfatosDiario!$D$7</c:f>
              <c:strCache>
                <c:ptCount val="1"/>
                <c:pt idx="0">
                  <c:v>Obra de paso bajo carretera Los Urrutia</c:v>
                </c:pt>
              </c:strCache>
            </c:strRef>
          </c:tx>
          <c:cat>
            <c:strRef>
              <c:f>FosfatosDiario!$B$8:$B$378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FosfatosDiario!$D$8:$D$378</c:f>
              <c:numCache>
                <c:formatCode>0.00</c:formatCode>
                <c:ptCount val="365"/>
                <c:pt idx="38">
                  <c:v>2.863</c:v>
                </c:pt>
                <c:pt idx="39">
                  <c:v>0.64</c:v>
                </c:pt>
                <c:pt idx="40">
                  <c:v>0.49</c:v>
                </c:pt>
                <c:pt idx="41">
                  <c:v>0.33100000000000002</c:v>
                </c:pt>
                <c:pt idx="42">
                  <c:v>0.32900000000000001</c:v>
                </c:pt>
                <c:pt idx="43">
                  <c:v>0.96199999999999997</c:v>
                </c:pt>
                <c:pt idx="44">
                  <c:v>0.46400000000000002</c:v>
                </c:pt>
                <c:pt idx="45">
                  <c:v>0.45</c:v>
                </c:pt>
                <c:pt idx="46">
                  <c:v>0.32900000000000001</c:v>
                </c:pt>
                <c:pt idx="47">
                  <c:v>0.44500000000000001</c:v>
                </c:pt>
                <c:pt idx="48">
                  <c:v>0.40200000000000002</c:v>
                </c:pt>
                <c:pt idx="49">
                  <c:v>0.219</c:v>
                </c:pt>
                <c:pt idx="50">
                  <c:v>0.22</c:v>
                </c:pt>
                <c:pt idx="51">
                  <c:v>0.191</c:v>
                </c:pt>
                <c:pt idx="52">
                  <c:v>0.27300000000000002</c:v>
                </c:pt>
                <c:pt idx="53">
                  <c:v>0.53600000000000003</c:v>
                </c:pt>
                <c:pt idx="54">
                  <c:v>0.79600000000000004</c:v>
                </c:pt>
                <c:pt idx="55">
                  <c:v>13.657999999999999</c:v>
                </c:pt>
                <c:pt idx="56">
                  <c:v>6.3550000000000004</c:v>
                </c:pt>
                <c:pt idx="57">
                  <c:v>3.9750000000000001</c:v>
                </c:pt>
                <c:pt idx="58">
                  <c:v>4.5199999999999996</c:v>
                </c:pt>
                <c:pt idx="59">
                  <c:v>4.0490000000000004</c:v>
                </c:pt>
                <c:pt idx="60">
                  <c:v>1.2689999999999999</c:v>
                </c:pt>
                <c:pt idx="61">
                  <c:v>4.1929999999999996</c:v>
                </c:pt>
                <c:pt idx="62">
                  <c:v>1.1739999999999999</c:v>
                </c:pt>
                <c:pt idx="63">
                  <c:v>0.66</c:v>
                </c:pt>
                <c:pt idx="64">
                  <c:v>0.73</c:v>
                </c:pt>
                <c:pt idx="65">
                  <c:v>0.32700000000000001</c:v>
                </c:pt>
                <c:pt idx="66">
                  <c:v>0.248</c:v>
                </c:pt>
                <c:pt idx="67">
                  <c:v>0.13500000000000001</c:v>
                </c:pt>
                <c:pt idx="68">
                  <c:v>0.14499999999999999</c:v>
                </c:pt>
                <c:pt idx="69">
                  <c:v>0.113</c:v>
                </c:pt>
                <c:pt idx="70">
                  <c:v>0.30099999999999999</c:v>
                </c:pt>
                <c:pt idx="71">
                  <c:v>0.13</c:v>
                </c:pt>
                <c:pt idx="72">
                  <c:v>0.154</c:v>
                </c:pt>
                <c:pt idx="73">
                  <c:v>0.12</c:v>
                </c:pt>
                <c:pt idx="74">
                  <c:v>0.13800000000000001</c:v>
                </c:pt>
                <c:pt idx="75">
                  <c:v>0.13</c:v>
                </c:pt>
                <c:pt idx="76">
                  <c:v>0.188</c:v>
                </c:pt>
                <c:pt idx="77">
                  <c:v>0.13600000000000001</c:v>
                </c:pt>
                <c:pt idx="78">
                  <c:v>0.09</c:v>
                </c:pt>
                <c:pt idx="79">
                  <c:v>0.124</c:v>
                </c:pt>
                <c:pt idx="80">
                  <c:v>0.153</c:v>
                </c:pt>
                <c:pt idx="81">
                  <c:v>0.25</c:v>
                </c:pt>
                <c:pt idx="82">
                  <c:v>0.224</c:v>
                </c:pt>
                <c:pt idx="83">
                  <c:v>0.14499999999999999</c:v>
                </c:pt>
                <c:pt idx="84">
                  <c:v>0.17599999999999999</c:v>
                </c:pt>
                <c:pt idx="85">
                  <c:v>0.17399999999999999</c:v>
                </c:pt>
                <c:pt idx="86">
                  <c:v>0.17</c:v>
                </c:pt>
                <c:pt idx="87">
                  <c:v>0.16</c:v>
                </c:pt>
                <c:pt idx="88">
                  <c:v>9.8000000000000004E-2</c:v>
                </c:pt>
                <c:pt idx="89">
                  <c:v>8.7999999999999995E-2</c:v>
                </c:pt>
                <c:pt idx="90">
                  <c:v>0.158</c:v>
                </c:pt>
                <c:pt idx="91">
                  <c:v>0.112</c:v>
                </c:pt>
                <c:pt idx="92">
                  <c:v>8.7999999999999995E-2</c:v>
                </c:pt>
                <c:pt idx="93">
                  <c:v>9.4E-2</c:v>
                </c:pt>
                <c:pt idx="94">
                  <c:v>9.2999999999999999E-2</c:v>
                </c:pt>
                <c:pt idx="95">
                  <c:v>0.159</c:v>
                </c:pt>
                <c:pt idx="96">
                  <c:v>0.11899999999999999</c:v>
                </c:pt>
                <c:pt idx="97">
                  <c:v>0.16500000000000001</c:v>
                </c:pt>
                <c:pt idx="98">
                  <c:v>0.104</c:v>
                </c:pt>
                <c:pt idx="99">
                  <c:v>0.106</c:v>
                </c:pt>
                <c:pt idx="100">
                  <c:v>0.20599999999999999</c:v>
                </c:pt>
                <c:pt idx="101">
                  <c:v>0.13600000000000001</c:v>
                </c:pt>
                <c:pt idx="102">
                  <c:v>0.13200000000000001</c:v>
                </c:pt>
                <c:pt idx="103">
                  <c:v>6.6000000000000003E-2</c:v>
                </c:pt>
                <c:pt idx="104">
                  <c:v>8.6999999999999994E-2</c:v>
                </c:pt>
                <c:pt idx="105">
                  <c:v>6.5000000000000002E-2</c:v>
                </c:pt>
                <c:pt idx="106">
                  <c:v>0.245</c:v>
                </c:pt>
                <c:pt idx="107">
                  <c:v>3.6999999999999998E-2</c:v>
                </c:pt>
                <c:pt idx="108">
                  <c:v>0.11700000000000001</c:v>
                </c:pt>
                <c:pt idx="109">
                  <c:v>0.128</c:v>
                </c:pt>
                <c:pt idx="110">
                  <c:v>5.2999999999999999E-2</c:v>
                </c:pt>
                <c:pt idx="111">
                  <c:v>7.0000000000000007E-2</c:v>
                </c:pt>
                <c:pt idx="112">
                  <c:v>0.06</c:v>
                </c:pt>
                <c:pt idx="113">
                  <c:v>7.0000000000000007E-2</c:v>
                </c:pt>
                <c:pt idx="114">
                  <c:v>0.05</c:v>
                </c:pt>
                <c:pt idx="115">
                  <c:v>9.8000000000000004E-2</c:v>
                </c:pt>
                <c:pt idx="116">
                  <c:v>5.1999999999999998E-2</c:v>
                </c:pt>
                <c:pt idx="117">
                  <c:v>5.5E-2</c:v>
                </c:pt>
                <c:pt idx="118">
                  <c:v>4.9000000000000002E-2</c:v>
                </c:pt>
                <c:pt idx="119">
                  <c:v>6.0999999999999999E-2</c:v>
                </c:pt>
                <c:pt idx="120">
                  <c:v>0.05</c:v>
                </c:pt>
                <c:pt idx="121">
                  <c:v>6.0999999999999999E-2</c:v>
                </c:pt>
                <c:pt idx="122">
                  <c:v>8.3000000000000004E-2</c:v>
                </c:pt>
                <c:pt idx="123">
                  <c:v>0.08</c:v>
                </c:pt>
                <c:pt idx="124">
                  <c:v>4.9000000000000002E-2</c:v>
                </c:pt>
                <c:pt idx="125">
                  <c:v>2.1000000000000001E-2</c:v>
                </c:pt>
                <c:pt idx="126">
                  <c:v>2.5999999999999999E-2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9">
                  <c:v>144</c:v>
                </c:pt>
                <c:pt idx="170">
                  <c:v>4.5999999999999996</c:v>
                </c:pt>
                <c:pt idx="171">
                  <c:v>4.5949999999999998</c:v>
                </c:pt>
                <c:pt idx="172">
                  <c:v>1.026</c:v>
                </c:pt>
                <c:pt idx="174">
                  <c:v>2.843</c:v>
                </c:pt>
                <c:pt idx="176">
                  <c:v>1.3859999999999999</c:v>
                </c:pt>
                <c:pt idx="178">
                  <c:v>0.46700000000000003</c:v>
                </c:pt>
                <c:pt idx="180">
                  <c:v>0.59299999999999997</c:v>
                </c:pt>
                <c:pt idx="182">
                  <c:v>0.42099999999999999</c:v>
                </c:pt>
                <c:pt idx="184">
                  <c:v>0.52200000000000002</c:v>
                </c:pt>
                <c:pt idx="186">
                  <c:v>0.41699999999999998</c:v>
                </c:pt>
                <c:pt idx="188">
                  <c:v>0.32100000000000001</c:v>
                </c:pt>
                <c:pt idx="190">
                  <c:v>0.93300000000000005</c:v>
                </c:pt>
                <c:pt idx="192">
                  <c:v>0.51700000000000002</c:v>
                </c:pt>
                <c:pt idx="194">
                  <c:v>0.34300000000000003</c:v>
                </c:pt>
                <c:pt idx="196">
                  <c:v>0.61399999999999999</c:v>
                </c:pt>
                <c:pt idx="198">
                  <c:v>0.88200000000000001</c:v>
                </c:pt>
                <c:pt idx="200">
                  <c:v>0.60299999999999998</c:v>
                </c:pt>
                <c:pt idx="202">
                  <c:v>0.67600000000000005</c:v>
                </c:pt>
                <c:pt idx="204">
                  <c:v>0.55000000000000004</c:v>
                </c:pt>
                <c:pt idx="206">
                  <c:v>0.1</c:v>
                </c:pt>
                <c:pt idx="208">
                  <c:v>0.30399999999999999</c:v>
                </c:pt>
                <c:pt idx="210">
                  <c:v>0.47599999999999998</c:v>
                </c:pt>
                <c:pt idx="211">
                  <c:v>0.40799999999999997</c:v>
                </c:pt>
                <c:pt idx="212">
                  <c:v>0.45900000000000002</c:v>
                </c:pt>
                <c:pt idx="213">
                  <c:v>0.314</c:v>
                </c:pt>
                <c:pt idx="214">
                  <c:v>0.23799999999999999</c:v>
                </c:pt>
                <c:pt idx="215">
                  <c:v>0.441</c:v>
                </c:pt>
                <c:pt idx="216">
                  <c:v>0.114</c:v>
                </c:pt>
                <c:pt idx="217">
                  <c:v>0.11</c:v>
                </c:pt>
                <c:pt idx="218">
                  <c:v>0.39500000000000002</c:v>
                </c:pt>
                <c:pt idx="219">
                  <c:v>0.12</c:v>
                </c:pt>
                <c:pt idx="220">
                  <c:v>9.9000000000000005E-2</c:v>
                </c:pt>
                <c:pt idx="221">
                  <c:v>0.16800000000000001</c:v>
                </c:pt>
                <c:pt idx="222">
                  <c:v>7.9000000000000001E-2</c:v>
                </c:pt>
                <c:pt idx="223">
                  <c:v>7.2999999999999995E-2</c:v>
                </c:pt>
                <c:pt idx="224">
                  <c:v>6.5000000000000002E-2</c:v>
                </c:pt>
                <c:pt idx="225">
                  <c:v>0.14899999999999999</c:v>
                </c:pt>
                <c:pt idx="226">
                  <c:v>0.152</c:v>
                </c:pt>
                <c:pt idx="227">
                  <c:v>0.126</c:v>
                </c:pt>
                <c:pt idx="228">
                  <c:v>5.8000000000000003E-2</c:v>
                </c:pt>
                <c:pt idx="229">
                  <c:v>5.8000000000000003E-2</c:v>
                </c:pt>
                <c:pt idx="230">
                  <c:v>4.2000000000000003E-2</c:v>
                </c:pt>
                <c:pt idx="231">
                  <c:v>6.3E-2</c:v>
                </c:pt>
                <c:pt idx="232">
                  <c:v>4.1000000000000002E-2</c:v>
                </c:pt>
                <c:pt idx="233">
                  <c:v>4.8000000000000001E-2</c:v>
                </c:pt>
                <c:pt idx="234">
                  <c:v>4.9000000000000002E-2</c:v>
                </c:pt>
                <c:pt idx="235">
                  <c:v>1.0999999999999999E-2</c:v>
                </c:pt>
                <c:pt idx="236">
                  <c:v>1.9E-2</c:v>
                </c:pt>
                <c:pt idx="237">
                  <c:v>1.2999999999999999E-2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1.5449999999999999</c:v>
                </c:pt>
                <c:pt idx="252">
                  <c:v>1.554</c:v>
                </c:pt>
                <c:pt idx="253">
                  <c:v>1.9319999999999999</c:v>
                </c:pt>
                <c:pt idx="254">
                  <c:v>1.0920000000000001</c:v>
                </c:pt>
                <c:pt idx="255">
                  <c:v>0.43</c:v>
                </c:pt>
                <c:pt idx="256">
                  <c:v>0.42599999999999999</c:v>
                </c:pt>
                <c:pt idx="257">
                  <c:v>0.23200000000000001</c:v>
                </c:pt>
                <c:pt idx="258">
                  <c:v>0.28899999999999998</c:v>
                </c:pt>
                <c:pt idx="259">
                  <c:v>0.161</c:v>
                </c:pt>
                <c:pt idx="260">
                  <c:v>0.126</c:v>
                </c:pt>
                <c:pt idx="261">
                  <c:v>0</c:v>
                </c:pt>
                <c:pt idx="262">
                  <c:v>8.7999999999999995E-2</c:v>
                </c:pt>
                <c:pt idx="263">
                  <c:v>6.5000000000000002E-2</c:v>
                </c:pt>
                <c:pt idx="264">
                  <c:v>6.9000000000000006E-2</c:v>
                </c:pt>
                <c:pt idx="265">
                  <c:v>6.3E-2</c:v>
                </c:pt>
                <c:pt idx="266">
                  <c:v>5.7000000000000002E-2</c:v>
                </c:pt>
                <c:pt idx="267">
                  <c:v>5.7000000000000002E-2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0.222</c:v>
                </c:pt>
                <c:pt idx="295">
                  <c:v>0.01</c:v>
                </c:pt>
                <c:pt idx="296">
                  <c:v>7.0000000000000001E-3</c:v>
                </c:pt>
                <c:pt idx="297">
                  <c:v>4.0000000000000001E-3</c:v>
                </c:pt>
                <c:pt idx="298">
                  <c:v>6.0000000000000001E-3</c:v>
                </c:pt>
                <c:pt idx="299">
                  <c:v>1.4999999999999999E-2</c:v>
                </c:pt>
                <c:pt idx="300">
                  <c:v>1.6E-2</c:v>
                </c:pt>
                <c:pt idx="301">
                  <c:v>1.2E-2</c:v>
                </c:pt>
                <c:pt idx="302">
                  <c:v>8.9999999999999993E-3</c:v>
                </c:pt>
                <c:pt idx="303">
                  <c:v>4.2000000000000003E-2</c:v>
                </c:pt>
                <c:pt idx="304">
                  <c:v>4.2000000000000003E-2</c:v>
                </c:pt>
                <c:pt idx="305">
                  <c:v>1.7000000000000001E-2</c:v>
                </c:pt>
                <c:pt idx="306">
                  <c:v>0.05</c:v>
                </c:pt>
                <c:pt idx="307">
                  <c:v>4.4999999999999998E-2</c:v>
                </c:pt>
                <c:pt idx="308">
                  <c:v>0.04</c:v>
                </c:pt>
                <c:pt idx="309">
                  <c:v>3.9E-2</c:v>
                </c:pt>
                <c:pt idx="310">
                  <c:v>5.8999999999999997E-2</c:v>
                </c:pt>
                <c:pt idx="311">
                  <c:v>5.6000000000000001E-2</c:v>
                </c:pt>
                <c:pt idx="312">
                  <c:v>8.5000000000000006E-2</c:v>
                </c:pt>
                <c:pt idx="313">
                  <c:v>3.9E-2</c:v>
                </c:pt>
                <c:pt idx="314">
                  <c:v>3.3000000000000002E-2</c:v>
                </c:pt>
                <c:pt idx="315">
                  <c:v>2.5999999999999999E-2</c:v>
                </c:pt>
                <c:pt idx="316">
                  <c:v>2.5999999999999999E-2</c:v>
                </c:pt>
                <c:pt idx="317">
                  <c:v>1.7000000000000001E-2</c:v>
                </c:pt>
                <c:pt idx="318">
                  <c:v>1.6E-2</c:v>
                </c:pt>
                <c:pt idx="319">
                  <c:v>6.3E-2</c:v>
                </c:pt>
                <c:pt idx="320">
                  <c:v>2.7E-2</c:v>
                </c:pt>
                <c:pt idx="321">
                  <c:v>8.8999999999999996E-2</c:v>
                </c:pt>
                <c:pt idx="322">
                  <c:v>3.7999999999999999E-2</c:v>
                </c:pt>
                <c:pt idx="323">
                  <c:v>4.3999999999999997E-2</c:v>
                </c:pt>
                <c:pt idx="324">
                  <c:v>1.6E-2</c:v>
                </c:pt>
                <c:pt idx="325">
                  <c:v>6.0999999999999999E-2</c:v>
                </c:pt>
                <c:pt idx="326">
                  <c:v>5.2999999999999999E-2</c:v>
                </c:pt>
                <c:pt idx="327">
                  <c:v>2.1999999999999999E-2</c:v>
                </c:pt>
                <c:pt idx="328">
                  <c:v>2.9000000000000001E-2</c:v>
                </c:pt>
                <c:pt idx="329">
                  <c:v>5.8999999999999997E-2</c:v>
                </c:pt>
                <c:pt idx="330">
                  <c:v>0.05</c:v>
                </c:pt>
                <c:pt idx="331">
                  <c:v>3.0099999999999998E-2</c:v>
                </c:pt>
                <c:pt idx="332">
                  <c:v>0.03</c:v>
                </c:pt>
                <c:pt idx="333">
                  <c:v>4.1000000000000002E-2</c:v>
                </c:pt>
                <c:pt idx="334">
                  <c:v>1.2999999999999999E-2</c:v>
                </c:pt>
                <c:pt idx="335">
                  <c:v>7.3999999999999996E-2</c:v>
                </c:pt>
                <c:pt idx="336">
                  <c:v>7.1999999999999995E-2</c:v>
                </c:pt>
                <c:pt idx="337">
                  <c:v>6.7000000000000004E-2</c:v>
                </c:pt>
                <c:pt idx="338">
                  <c:v>7.9000000000000001E-2</c:v>
                </c:pt>
                <c:pt idx="339">
                  <c:v>7.8E-2</c:v>
                </c:pt>
                <c:pt idx="340">
                  <c:v>9.1999999999999998E-2</c:v>
                </c:pt>
                <c:pt idx="341">
                  <c:v>9.0999999999999998E-2</c:v>
                </c:pt>
                <c:pt idx="342">
                  <c:v>0.124</c:v>
                </c:pt>
                <c:pt idx="343">
                  <c:v>0.11600000000000001</c:v>
                </c:pt>
                <c:pt idx="344">
                  <c:v>0.09</c:v>
                </c:pt>
                <c:pt idx="345">
                  <c:v>0.113</c:v>
                </c:pt>
                <c:pt idx="346">
                  <c:v>0.13200000000000001</c:v>
                </c:pt>
                <c:pt idx="347">
                  <c:v>7.2999999999999995E-2</c:v>
                </c:pt>
                <c:pt idx="348">
                  <c:v>6.8000000000000005E-2</c:v>
                </c:pt>
                <c:pt idx="349">
                  <c:v>7.0999999999999994E-2</c:v>
                </c:pt>
                <c:pt idx="350">
                  <c:v>0.11799999999999999</c:v>
                </c:pt>
                <c:pt idx="351">
                  <c:v>0.10299999999999999</c:v>
                </c:pt>
                <c:pt idx="352">
                  <c:v>5.8000000000000003E-2</c:v>
                </c:pt>
                <c:pt idx="353">
                  <c:v>0.127</c:v>
                </c:pt>
                <c:pt idx="354">
                  <c:v>5.8000000000000003E-2</c:v>
                </c:pt>
                <c:pt idx="355">
                  <c:v>0.05</c:v>
                </c:pt>
                <c:pt idx="356">
                  <c:v>2.3E-2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A46-4AE7-A451-BA507D799F29}"/>
            </c:ext>
          </c:extLst>
        </c:ser>
        <c:ser>
          <c:idx val="3"/>
          <c:order val="2"/>
          <c:tx>
            <c:strRef>
              <c:f>FosfatosDiario!$E$7</c:f>
              <c:strCache>
                <c:ptCount val="1"/>
                <c:pt idx="0">
                  <c:v>Desembocadura rambla de Miranda</c:v>
                </c:pt>
              </c:strCache>
            </c:strRef>
          </c:tx>
          <c:cat>
            <c:strRef>
              <c:f>FosfatosDiario!$B$8:$B$378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FosfatosDiario!$E$8:$E$378</c:f>
              <c:numCache>
                <c:formatCode>0.00</c:formatCode>
                <c:ptCount val="365"/>
                <c:pt idx="38">
                  <c:v>8.7210000000000001</c:v>
                </c:pt>
                <c:pt idx="39">
                  <c:v>1.01</c:v>
                </c:pt>
                <c:pt idx="40">
                  <c:v>0.55000000000000004</c:v>
                </c:pt>
                <c:pt idx="41">
                  <c:v>0.27100000000000002</c:v>
                </c:pt>
                <c:pt idx="42">
                  <c:v>0.14899999999999999</c:v>
                </c:pt>
                <c:pt idx="43">
                  <c:v>0.105</c:v>
                </c:pt>
                <c:pt idx="44">
                  <c:v>0.12</c:v>
                </c:pt>
                <c:pt idx="45">
                  <c:v>0.05</c:v>
                </c:pt>
                <c:pt idx="46">
                  <c:v>3.5000000000000003E-2</c:v>
                </c:pt>
                <c:pt idx="47">
                  <c:v>9.5000000000000001E-2</c:v>
                </c:pt>
                <c:pt idx="48">
                  <c:v>8.7999999999999995E-2</c:v>
                </c:pt>
                <c:pt idx="49">
                  <c:v>6.0999999999999999E-2</c:v>
                </c:pt>
                <c:pt idx="50">
                  <c:v>1.6E-2</c:v>
                </c:pt>
                <c:pt idx="51">
                  <c:v>0.01</c:v>
                </c:pt>
                <c:pt idx="52">
                  <c:v>3.0000000000000001E-3</c:v>
                </c:pt>
                <c:pt idx="53">
                  <c:v>0.40500000000000003</c:v>
                </c:pt>
                <c:pt idx="54">
                  <c:v>0.248</c:v>
                </c:pt>
                <c:pt idx="55">
                  <c:v>6.8929999999999998</c:v>
                </c:pt>
                <c:pt idx="56">
                  <c:v>3.4129999999999998</c:v>
                </c:pt>
                <c:pt idx="57">
                  <c:v>34.405999999999999</c:v>
                </c:pt>
                <c:pt idx="58">
                  <c:v>2.8809999999999998</c:v>
                </c:pt>
                <c:pt idx="59">
                  <c:v>0.64300000000000002</c:v>
                </c:pt>
                <c:pt idx="60">
                  <c:v>1.2270000000000001</c:v>
                </c:pt>
                <c:pt idx="61">
                  <c:v>1.258</c:v>
                </c:pt>
                <c:pt idx="62">
                  <c:v>0.7</c:v>
                </c:pt>
                <c:pt idx="63">
                  <c:v>0.50600000000000001</c:v>
                </c:pt>
                <c:pt idx="64">
                  <c:v>0.52600000000000002</c:v>
                </c:pt>
                <c:pt idx="65">
                  <c:v>0.62</c:v>
                </c:pt>
                <c:pt idx="66">
                  <c:v>1.0620000000000001</c:v>
                </c:pt>
                <c:pt idx="67">
                  <c:v>2.4649999999999999</c:v>
                </c:pt>
                <c:pt idx="68">
                  <c:v>1.353</c:v>
                </c:pt>
                <c:pt idx="69">
                  <c:v>0.52</c:v>
                </c:pt>
                <c:pt idx="70">
                  <c:v>0.39900000000000002</c:v>
                </c:pt>
                <c:pt idx="71">
                  <c:v>0.153</c:v>
                </c:pt>
                <c:pt idx="72">
                  <c:v>6.8000000000000005E-2</c:v>
                </c:pt>
                <c:pt idx="73">
                  <c:v>0.12</c:v>
                </c:pt>
                <c:pt idx="74">
                  <c:v>0.21299999999999999</c:v>
                </c:pt>
                <c:pt idx="75">
                  <c:v>1.7000000000000001E-2</c:v>
                </c:pt>
                <c:pt idx="76">
                  <c:v>4.8000000000000001E-2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211">
                  <c:v>0.23</c:v>
                </c:pt>
                <c:pt idx="212">
                  <c:v>0.24199999999999999</c:v>
                </c:pt>
                <c:pt idx="213">
                  <c:v>0.16</c:v>
                </c:pt>
                <c:pt idx="214">
                  <c:v>0.111</c:v>
                </c:pt>
                <c:pt idx="215">
                  <c:v>0.249</c:v>
                </c:pt>
                <c:pt idx="216">
                  <c:v>8.2000000000000003E-2</c:v>
                </c:pt>
                <c:pt idx="217">
                  <c:v>2.3E-2</c:v>
                </c:pt>
                <c:pt idx="218">
                  <c:v>0.14399999999999999</c:v>
                </c:pt>
                <c:pt idx="219">
                  <c:v>1.2E-2</c:v>
                </c:pt>
                <c:pt idx="220">
                  <c:v>3.2000000000000001E-2</c:v>
                </c:pt>
                <c:pt idx="221">
                  <c:v>3.2000000000000001E-2</c:v>
                </c:pt>
                <c:pt idx="222">
                  <c:v>4.3999999999999997E-2</c:v>
                </c:pt>
                <c:pt idx="223">
                  <c:v>0.159</c:v>
                </c:pt>
                <c:pt idx="224">
                  <c:v>9.5000000000000001E-2</c:v>
                </c:pt>
                <c:pt idx="225">
                  <c:v>0.29199999999999998</c:v>
                </c:pt>
                <c:pt idx="226">
                  <c:v>0.39300000000000002</c:v>
                </c:pt>
                <c:pt idx="227">
                  <c:v>0.47799999999999998</c:v>
                </c:pt>
                <c:pt idx="228">
                  <c:v>0.20399999999999999</c:v>
                </c:pt>
                <c:pt idx="229">
                  <c:v>0.155</c:v>
                </c:pt>
                <c:pt idx="230">
                  <c:v>0.23499999999999999</c:v>
                </c:pt>
                <c:pt idx="231">
                  <c:v>0.16300000000000001</c:v>
                </c:pt>
                <c:pt idx="232">
                  <c:v>0.20399999999999999</c:v>
                </c:pt>
                <c:pt idx="233">
                  <c:v>9.4E-2</c:v>
                </c:pt>
                <c:pt idx="234">
                  <c:v>0.109</c:v>
                </c:pt>
                <c:pt idx="235">
                  <c:v>3.6999999999999998E-2</c:v>
                </c:pt>
                <c:pt idx="236">
                  <c:v>3.2000000000000001E-2</c:v>
                </c:pt>
                <c:pt idx="237">
                  <c:v>1.2999999999999999E-2</c:v>
                </c:pt>
                <c:pt idx="238">
                  <c:v>6.0999999999999999E-2</c:v>
                </c:pt>
                <c:pt idx="239">
                  <c:v>6.2E-2</c:v>
                </c:pt>
                <c:pt idx="240">
                  <c:v>7.1999999999999995E-2</c:v>
                </c:pt>
                <c:pt idx="241" formatCode="0.000">
                  <c:v>3.0000000000000001E-3</c:v>
                </c:pt>
                <c:pt idx="242">
                  <c:v>7.0000000000000001E-3</c:v>
                </c:pt>
                <c:pt idx="243">
                  <c:v>8.9999999999999993E-3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8.1579999999999995</c:v>
                </c:pt>
                <c:pt idx="252">
                  <c:v>0</c:v>
                </c:pt>
                <c:pt idx="253">
                  <c:v>4.5410000000000004</c:v>
                </c:pt>
                <c:pt idx="254">
                  <c:v>1.1060000000000001</c:v>
                </c:pt>
                <c:pt idx="255">
                  <c:v>0</c:v>
                </c:pt>
                <c:pt idx="256">
                  <c:v>1.857</c:v>
                </c:pt>
                <c:pt idx="257">
                  <c:v>0</c:v>
                </c:pt>
                <c:pt idx="258">
                  <c:v>3.0329999999999999</c:v>
                </c:pt>
                <c:pt idx="259">
                  <c:v>0</c:v>
                </c:pt>
                <c:pt idx="260">
                  <c:v>1.6539999999999999</c:v>
                </c:pt>
                <c:pt idx="261">
                  <c:v>1.524</c:v>
                </c:pt>
                <c:pt idx="262">
                  <c:v>0.68300000000000005</c:v>
                </c:pt>
                <c:pt idx="263">
                  <c:v>0.11899999999999999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A46-4AE7-A451-BA507D799F29}"/>
            </c:ext>
          </c:extLst>
        </c:ser>
        <c:ser>
          <c:idx val="4"/>
          <c:order val="3"/>
          <c:tx>
            <c:strRef>
              <c:f>FosfatosDiario!$H$7</c:f>
              <c:strCache>
                <c:ptCount val="1"/>
                <c:pt idx="0">
                  <c:v>Desembocadura rambla de las Matildes</c:v>
                </c:pt>
              </c:strCache>
            </c:strRef>
          </c:tx>
          <c:cat>
            <c:strRef>
              <c:f>FosfatosDiario!$B$8:$B$378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FosfatosDiario!$H$8:$H$378</c:f>
              <c:numCache>
                <c:formatCode>0</c:formatCode>
                <c:ptCount val="365"/>
                <c:pt idx="40" formatCode="0.000">
                  <c:v>3.5000000000000001E-3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 formatCode="0.000">
                  <c:v>4.0000000000000001E-3</c:v>
                </c:pt>
                <c:pt idx="48" formatCode="0.000">
                  <c:v>8.0000000000000004E-4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 formatCode="0.0000">
                  <c:v>6.9999999999999999E-4</c:v>
                </c:pt>
                <c:pt idx="54">
                  <c:v>0</c:v>
                </c:pt>
                <c:pt idx="55" formatCode="0.00">
                  <c:v>1.8200000000000001E-2</c:v>
                </c:pt>
                <c:pt idx="56" formatCode="0.00">
                  <c:v>1.8800000000000001E-2</c:v>
                </c:pt>
                <c:pt idx="57" formatCode="0.00">
                  <c:v>4.3499999999999997E-2</c:v>
                </c:pt>
                <c:pt idx="58" formatCode="0.00">
                  <c:v>2.1299999999999999E-2</c:v>
                </c:pt>
                <c:pt idx="59" formatCode="0.00">
                  <c:v>8.0000000000000002E-3</c:v>
                </c:pt>
                <c:pt idx="60" formatCode="0.00">
                  <c:v>1.2E-2</c:v>
                </c:pt>
                <c:pt idx="61" formatCode="0.000">
                  <c:v>1.6000000000000001E-3</c:v>
                </c:pt>
                <c:pt idx="62" formatCode="0.000">
                  <c:v>1.1599999999999999E-2</c:v>
                </c:pt>
                <c:pt idx="63" formatCode="0.000">
                  <c:v>2.0999999999999999E-3</c:v>
                </c:pt>
                <c:pt idx="64" formatCode="0.0000">
                  <c:v>8.9999999999999998E-4</c:v>
                </c:pt>
                <c:pt idx="65" formatCode="0.0000">
                  <c:v>1.2999999999999999E-2</c:v>
                </c:pt>
                <c:pt idx="70">
                  <c:v>0</c:v>
                </c:pt>
                <c:pt idx="79">
                  <c:v>0</c:v>
                </c:pt>
                <c:pt idx="85">
                  <c:v>0</c:v>
                </c:pt>
                <c:pt idx="94">
                  <c:v>0</c:v>
                </c:pt>
                <c:pt idx="100">
                  <c:v>0</c:v>
                </c:pt>
                <c:pt idx="106">
                  <c:v>0</c:v>
                </c:pt>
                <c:pt idx="111">
                  <c:v>0</c:v>
                </c:pt>
                <c:pt idx="127">
                  <c:v>0</c:v>
                </c:pt>
                <c:pt idx="134" formatCode="0.0000">
                  <c:v>0</c:v>
                </c:pt>
                <c:pt idx="141" formatCode="0.0000">
                  <c:v>0</c:v>
                </c:pt>
                <c:pt idx="148" formatCode="0.0000">
                  <c:v>0</c:v>
                </c:pt>
                <c:pt idx="155" formatCode="0.0000">
                  <c:v>0</c:v>
                </c:pt>
                <c:pt idx="211">
                  <c:v>0</c:v>
                </c:pt>
                <c:pt idx="214">
                  <c:v>0</c:v>
                </c:pt>
                <c:pt idx="216">
                  <c:v>0</c:v>
                </c:pt>
                <c:pt idx="219" formatCode="0.0000">
                  <c:v>0</c:v>
                </c:pt>
                <c:pt idx="222" formatCode="0.0000">
                  <c:v>0</c:v>
                </c:pt>
                <c:pt idx="225">
                  <c:v>0</c:v>
                </c:pt>
                <c:pt idx="228">
                  <c:v>0</c:v>
                </c:pt>
                <c:pt idx="231">
                  <c:v>0</c:v>
                </c:pt>
                <c:pt idx="233">
                  <c:v>0</c:v>
                </c:pt>
                <c:pt idx="235">
                  <c:v>0</c:v>
                </c:pt>
                <c:pt idx="238">
                  <c:v>0</c:v>
                </c:pt>
                <c:pt idx="241">
                  <c:v>0</c:v>
                </c:pt>
                <c:pt idx="244">
                  <c:v>0</c:v>
                </c:pt>
                <c:pt idx="247" formatCode="0.0000">
                  <c:v>0</c:v>
                </c:pt>
                <c:pt idx="250" formatCode="0.0000">
                  <c:v>0</c:v>
                </c:pt>
                <c:pt idx="253" formatCode="0.0000">
                  <c:v>0</c:v>
                </c:pt>
                <c:pt idx="256" formatCode="0.0000">
                  <c:v>0</c:v>
                </c:pt>
                <c:pt idx="259" formatCode="0.0000">
                  <c:v>0</c:v>
                </c:pt>
                <c:pt idx="262" formatCode="0.0000">
                  <c:v>0</c:v>
                </c:pt>
                <c:pt idx="265" formatCode="0.0000">
                  <c:v>0</c:v>
                </c:pt>
                <c:pt idx="268" formatCode="0.0000">
                  <c:v>0</c:v>
                </c:pt>
                <c:pt idx="271" formatCode="0.0000">
                  <c:v>0</c:v>
                </c:pt>
                <c:pt idx="274" formatCode="0.0000">
                  <c:v>0</c:v>
                </c:pt>
                <c:pt idx="277" formatCode="0.0000">
                  <c:v>0</c:v>
                </c:pt>
                <c:pt idx="280" formatCode="0.0000">
                  <c:v>0</c:v>
                </c:pt>
                <c:pt idx="283" formatCode="0.0000">
                  <c:v>0</c:v>
                </c:pt>
                <c:pt idx="286" formatCode="0.0000">
                  <c:v>0</c:v>
                </c:pt>
                <c:pt idx="288" formatCode="0.0000">
                  <c:v>0</c:v>
                </c:pt>
                <c:pt idx="291" formatCode="0.0000">
                  <c:v>0</c:v>
                </c:pt>
                <c:pt idx="294" formatCode="0.0000">
                  <c:v>0</c:v>
                </c:pt>
                <c:pt idx="297" formatCode="0.0000">
                  <c:v>0</c:v>
                </c:pt>
                <c:pt idx="299" formatCode="0.0000">
                  <c:v>0</c:v>
                </c:pt>
                <c:pt idx="302" formatCode="0.0000">
                  <c:v>0</c:v>
                </c:pt>
                <c:pt idx="305" formatCode="0.0000">
                  <c:v>0</c:v>
                </c:pt>
                <c:pt idx="308" formatCode="0.0000">
                  <c:v>0</c:v>
                </c:pt>
                <c:pt idx="310" formatCode="0.0000">
                  <c:v>0</c:v>
                </c:pt>
                <c:pt idx="313" formatCode="0.0000">
                  <c:v>0</c:v>
                </c:pt>
                <c:pt idx="315" formatCode="0.0000">
                  <c:v>0</c:v>
                </c:pt>
                <c:pt idx="318" formatCode="0.0000">
                  <c:v>0</c:v>
                </c:pt>
                <c:pt idx="321" formatCode="0.0000">
                  <c:v>0</c:v>
                </c:pt>
                <c:pt idx="324" formatCode="0.0000">
                  <c:v>0</c:v>
                </c:pt>
                <c:pt idx="327" formatCode="0.0000">
                  <c:v>0</c:v>
                </c:pt>
                <c:pt idx="329" formatCode="0.0000">
                  <c:v>0</c:v>
                </c:pt>
                <c:pt idx="332" formatCode="0.0000">
                  <c:v>0</c:v>
                </c:pt>
                <c:pt idx="335" formatCode="0.0000">
                  <c:v>0</c:v>
                </c:pt>
                <c:pt idx="338">
                  <c:v>0</c:v>
                </c:pt>
                <c:pt idx="339">
                  <c:v>0</c:v>
                </c:pt>
                <c:pt idx="340" formatCode="0.0000">
                  <c:v>0</c:v>
                </c:pt>
                <c:pt idx="341" formatCode="0.0000">
                  <c:v>0</c:v>
                </c:pt>
                <c:pt idx="342">
                  <c:v>0</c:v>
                </c:pt>
                <c:pt idx="343" formatCode="0.0000">
                  <c:v>0</c:v>
                </c:pt>
                <c:pt idx="344" formatCode="0.0000">
                  <c:v>0</c:v>
                </c:pt>
                <c:pt idx="345" formatCode="0.0000">
                  <c:v>0</c:v>
                </c:pt>
                <c:pt idx="346" formatCode="0.0000">
                  <c:v>0</c:v>
                </c:pt>
                <c:pt idx="347" formatCode="0.0000">
                  <c:v>0</c:v>
                </c:pt>
                <c:pt idx="348">
                  <c:v>0</c:v>
                </c:pt>
                <c:pt idx="349" formatCode="0.0000">
                  <c:v>0</c:v>
                </c:pt>
                <c:pt idx="350" formatCode="0.0000">
                  <c:v>0</c:v>
                </c:pt>
                <c:pt idx="351" formatCode="0.0000">
                  <c:v>0</c:v>
                </c:pt>
                <c:pt idx="352" formatCode="0.0000">
                  <c:v>0</c:v>
                </c:pt>
                <c:pt idx="353" formatCode="0.0000">
                  <c:v>0</c:v>
                </c:pt>
                <c:pt idx="354" formatCode="0.0000">
                  <c:v>0</c:v>
                </c:pt>
                <c:pt idx="355" formatCode="0.0000">
                  <c:v>0</c:v>
                </c:pt>
                <c:pt idx="356" formatCode="0.0000">
                  <c:v>0</c:v>
                </c:pt>
                <c:pt idx="357" formatCode="0.0000">
                  <c:v>0</c:v>
                </c:pt>
                <c:pt idx="358" formatCode="0.0000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A46-4AE7-A451-BA507D799F29}"/>
            </c:ext>
          </c:extLst>
        </c:ser>
        <c:ser>
          <c:idx val="5"/>
          <c:order val="4"/>
          <c:tx>
            <c:strRef>
              <c:f>FosfatosDiario!$I$7</c:f>
              <c:strCache>
                <c:ptCount val="1"/>
                <c:pt idx="0">
                  <c:v>Rambla de las Matildes - corriente sur</c:v>
                </c:pt>
              </c:strCache>
            </c:strRef>
          </c:tx>
          <c:cat>
            <c:strRef>
              <c:f>FosfatosDiario!$B$8:$B$378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FosfatosDiario!$I$8:$I$378</c:f>
              <c:numCache>
                <c:formatCode>0.00</c:formatCode>
                <c:ptCount val="365"/>
                <c:pt idx="7">
                  <c:v>0.01</c:v>
                </c:pt>
                <c:pt idx="14">
                  <c:v>0.02</c:v>
                </c:pt>
                <c:pt idx="21" formatCode="0.000">
                  <c:v>3.7419839999999994E-3</c:v>
                </c:pt>
                <c:pt idx="28">
                  <c:v>1.7999999999999999E-2</c:v>
                </c:pt>
                <c:pt idx="29">
                  <c:v>0</c:v>
                </c:pt>
                <c:pt idx="30">
                  <c:v>0</c:v>
                </c:pt>
                <c:pt idx="31" formatCode="0.0000">
                  <c:v>0</c:v>
                </c:pt>
                <c:pt idx="32" formatCode="0.0000">
                  <c:v>0</c:v>
                </c:pt>
                <c:pt idx="33" formatCode="0.0000">
                  <c:v>0</c:v>
                </c:pt>
                <c:pt idx="34" formatCode="0.000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0.13500000000000001</c:v>
                </c:pt>
                <c:pt idx="38">
                  <c:v>0</c:v>
                </c:pt>
                <c:pt idx="39">
                  <c:v>0.11899999999999999</c:v>
                </c:pt>
                <c:pt idx="40">
                  <c:v>8.8999999999999996E-2</c:v>
                </c:pt>
                <c:pt idx="41">
                  <c:v>7.6999999999999999E-2</c:v>
                </c:pt>
                <c:pt idx="42">
                  <c:v>7.2999999999999995E-2</c:v>
                </c:pt>
                <c:pt idx="43">
                  <c:v>7.2999999999999995E-2</c:v>
                </c:pt>
                <c:pt idx="44">
                  <c:v>3.4000000000000002E-2</c:v>
                </c:pt>
                <c:pt idx="45">
                  <c:v>0.02</c:v>
                </c:pt>
                <c:pt idx="46">
                  <c:v>0.04</c:v>
                </c:pt>
                <c:pt idx="47">
                  <c:v>3.6999999999999998E-2</c:v>
                </c:pt>
                <c:pt idx="48">
                  <c:v>4.5999999999999999E-2</c:v>
                </c:pt>
                <c:pt idx="49">
                  <c:v>4.2000000000000003E-2</c:v>
                </c:pt>
                <c:pt idx="50">
                  <c:v>2.7E-2</c:v>
                </c:pt>
                <c:pt idx="51">
                  <c:v>3.9E-2</c:v>
                </c:pt>
                <c:pt idx="52">
                  <c:v>7.6999999999999999E-2</c:v>
                </c:pt>
                <c:pt idx="53">
                  <c:v>4.1000000000000002E-2</c:v>
                </c:pt>
                <c:pt idx="54">
                  <c:v>0.223</c:v>
                </c:pt>
                <c:pt idx="55">
                  <c:v>8.3000000000000004E-2</c:v>
                </c:pt>
                <c:pt idx="56">
                  <c:v>0.158</c:v>
                </c:pt>
                <c:pt idx="57">
                  <c:v>0.95</c:v>
                </c:pt>
                <c:pt idx="58">
                  <c:v>0.59</c:v>
                </c:pt>
                <c:pt idx="59">
                  <c:v>0.17</c:v>
                </c:pt>
                <c:pt idx="60">
                  <c:v>0.161</c:v>
                </c:pt>
                <c:pt idx="61">
                  <c:v>0.374</c:v>
                </c:pt>
                <c:pt idx="62">
                  <c:v>0.186</c:v>
                </c:pt>
                <c:pt idx="63">
                  <c:v>0.14399999999999999</c:v>
                </c:pt>
                <c:pt idx="64">
                  <c:v>0.123</c:v>
                </c:pt>
                <c:pt idx="65">
                  <c:v>0.191</c:v>
                </c:pt>
                <c:pt idx="66">
                  <c:v>0.39100000000000001</c:v>
                </c:pt>
                <c:pt idx="67">
                  <c:v>0.48</c:v>
                </c:pt>
                <c:pt idx="68">
                  <c:v>0.40699999999999997</c:v>
                </c:pt>
                <c:pt idx="69">
                  <c:v>0.32800000000000001</c:v>
                </c:pt>
                <c:pt idx="70">
                  <c:v>0.23</c:v>
                </c:pt>
                <c:pt idx="71">
                  <c:v>9.8000000000000004E-2</c:v>
                </c:pt>
                <c:pt idx="72">
                  <c:v>9.5000000000000001E-2</c:v>
                </c:pt>
                <c:pt idx="73">
                  <c:v>0.16300000000000001</c:v>
                </c:pt>
                <c:pt idx="74">
                  <c:v>0.11</c:v>
                </c:pt>
                <c:pt idx="75">
                  <c:v>0.17799999999999999</c:v>
                </c:pt>
                <c:pt idx="76">
                  <c:v>0.104</c:v>
                </c:pt>
                <c:pt idx="77">
                  <c:v>9.2999999999999999E-2</c:v>
                </c:pt>
                <c:pt idx="78">
                  <c:v>0.13400000000000001</c:v>
                </c:pt>
                <c:pt idx="79">
                  <c:v>7.5999999999999998E-2</c:v>
                </c:pt>
                <c:pt idx="80">
                  <c:v>0.06</c:v>
                </c:pt>
                <c:pt idx="81">
                  <c:v>0.124</c:v>
                </c:pt>
                <c:pt idx="82">
                  <c:v>5.8000000000000003E-2</c:v>
                </c:pt>
                <c:pt idx="83">
                  <c:v>4.5999999999999999E-2</c:v>
                </c:pt>
                <c:pt idx="84">
                  <c:v>4.1000000000000002E-2</c:v>
                </c:pt>
                <c:pt idx="85">
                  <c:v>9.8000000000000004E-2</c:v>
                </c:pt>
                <c:pt idx="86">
                  <c:v>0.114</c:v>
                </c:pt>
                <c:pt idx="87">
                  <c:v>0.17199999999999999</c:v>
                </c:pt>
                <c:pt idx="88">
                  <c:v>5.5E-2</c:v>
                </c:pt>
                <c:pt idx="89">
                  <c:v>4.8000000000000001E-2</c:v>
                </c:pt>
                <c:pt idx="90">
                  <c:v>4.8000000000000001E-2</c:v>
                </c:pt>
                <c:pt idx="91">
                  <c:v>3.4000000000000002E-2</c:v>
                </c:pt>
                <c:pt idx="92">
                  <c:v>6.4000000000000001E-2</c:v>
                </c:pt>
                <c:pt idx="93">
                  <c:v>0.10100000000000001</c:v>
                </c:pt>
                <c:pt idx="94">
                  <c:v>0.19500000000000001</c:v>
                </c:pt>
                <c:pt idx="95">
                  <c:v>5.0999999999999997E-2</c:v>
                </c:pt>
                <c:pt idx="96">
                  <c:v>5.7000000000000002E-2</c:v>
                </c:pt>
                <c:pt idx="97">
                  <c:v>3.9E-2</c:v>
                </c:pt>
                <c:pt idx="98">
                  <c:v>5.0999999999999997E-2</c:v>
                </c:pt>
                <c:pt idx="99">
                  <c:v>3.4000000000000002E-2</c:v>
                </c:pt>
                <c:pt idx="100">
                  <c:v>7.8E-2</c:v>
                </c:pt>
                <c:pt idx="101">
                  <c:v>5.7000000000000002E-2</c:v>
                </c:pt>
                <c:pt idx="102">
                  <c:v>4.2000000000000003E-2</c:v>
                </c:pt>
                <c:pt idx="103">
                  <c:v>2.8000000000000001E-2</c:v>
                </c:pt>
                <c:pt idx="104">
                  <c:v>0.19400000000000001</c:v>
                </c:pt>
                <c:pt idx="105">
                  <c:v>1.7000000000000001E-2</c:v>
                </c:pt>
                <c:pt idx="106">
                  <c:v>8.2000000000000003E-2</c:v>
                </c:pt>
                <c:pt idx="107">
                  <c:v>0.02</c:v>
                </c:pt>
                <c:pt idx="108">
                  <c:v>3.7999999999999999E-2</c:v>
                </c:pt>
                <c:pt idx="109">
                  <c:v>4.4999999999999998E-2</c:v>
                </c:pt>
                <c:pt idx="110">
                  <c:v>2.1000000000000001E-2</c:v>
                </c:pt>
                <c:pt idx="111">
                  <c:v>2.5999999999999999E-2</c:v>
                </c:pt>
                <c:pt idx="112">
                  <c:v>1.2999999999999999E-2</c:v>
                </c:pt>
                <c:pt idx="113">
                  <c:v>2.9000000000000001E-2</c:v>
                </c:pt>
                <c:pt idx="114">
                  <c:v>2.5000000000000001E-2</c:v>
                </c:pt>
                <c:pt idx="115">
                  <c:v>1.4999999999999999E-2</c:v>
                </c:pt>
                <c:pt idx="116">
                  <c:v>2.1000000000000001E-2</c:v>
                </c:pt>
                <c:pt idx="117">
                  <c:v>4.3999999999999997E-2</c:v>
                </c:pt>
                <c:pt idx="118">
                  <c:v>2.1999999999999999E-2</c:v>
                </c:pt>
                <c:pt idx="119">
                  <c:v>2.1000000000000001E-2</c:v>
                </c:pt>
                <c:pt idx="120">
                  <c:v>0.01</c:v>
                </c:pt>
                <c:pt idx="121">
                  <c:v>2.1999999999999999E-2</c:v>
                </c:pt>
                <c:pt idx="122">
                  <c:v>0.02</c:v>
                </c:pt>
                <c:pt idx="123">
                  <c:v>2.1000000000000001E-2</c:v>
                </c:pt>
                <c:pt idx="124">
                  <c:v>1.9E-2</c:v>
                </c:pt>
                <c:pt idx="125">
                  <c:v>2.1000000000000001E-2</c:v>
                </c:pt>
                <c:pt idx="126">
                  <c:v>1.7000000000000001E-2</c:v>
                </c:pt>
                <c:pt idx="127">
                  <c:v>2.5000000000000001E-2</c:v>
                </c:pt>
                <c:pt idx="128">
                  <c:v>2.3E-2</c:v>
                </c:pt>
                <c:pt idx="129">
                  <c:v>2.3E-2</c:v>
                </c:pt>
                <c:pt idx="130">
                  <c:v>4.4999999999999998E-2</c:v>
                </c:pt>
                <c:pt idx="131">
                  <c:v>2.1999999999999999E-2</c:v>
                </c:pt>
                <c:pt idx="132">
                  <c:v>1.9E-2</c:v>
                </c:pt>
                <c:pt idx="133">
                  <c:v>3.1E-2</c:v>
                </c:pt>
                <c:pt idx="134">
                  <c:v>0.02</c:v>
                </c:pt>
                <c:pt idx="135">
                  <c:v>4.8000000000000001E-2</c:v>
                </c:pt>
                <c:pt idx="136">
                  <c:v>4.4999999999999998E-2</c:v>
                </c:pt>
                <c:pt idx="137">
                  <c:v>0.02</c:v>
                </c:pt>
                <c:pt idx="138">
                  <c:v>1.7000000000000001E-2</c:v>
                </c:pt>
                <c:pt idx="139">
                  <c:v>1.4999999999999999E-2</c:v>
                </c:pt>
                <c:pt idx="140">
                  <c:v>1.4999999999999999E-2</c:v>
                </c:pt>
                <c:pt idx="141">
                  <c:v>1.9E-2</c:v>
                </c:pt>
                <c:pt idx="142">
                  <c:v>1.6E-2</c:v>
                </c:pt>
                <c:pt idx="143">
                  <c:v>8.7999999999999995E-2</c:v>
                </c:pt>
                <c:pt idx="144">
                  <c:v>7.3999999999999996E-2</c:v>
                </c:pt>
                <c:pt idx="145">
                  <c:v>1.4999999999999999E-2</c:v>
                </c:pt>
                <c:pt idx="146">
                  <c:v>1.2E-2</c:v>
                </c:pt>
                <c:pt idx="147">
                  <c:v>1.2999999999999999E-2</c:v>
                </c:pt>
                <c:pt idx="148">
                  <c:v>1.9E-2</c:v>
                </c:pt>
                <c:pt idx="149">
                  <c:v>1.7999999999999999E-2</c:v>
                </c:pt>
                <c:pt idx="150">
                  <c:v>1.9E-2</c:v>
                </c:pt>
                <c:pt idx="151">
                  <c:v>1.7999999999999999E-2</c:v>
                </c:pt>
                <c:pt idx="152">
                  <c:v>1.7000000000000001E-2</c:v>
                </c:pt>
                <c:pt idx="153">
                  <c:v>1.7000000000000001E-2</c:v>
                </c:pt>
                <c:pt idx="154">
                  <c:v>2.1000000000000001E-2</c:v>
                </c:pt>
                <c:pt idx="155">
                  <c:v>2.5000000000000001E-2</c:v>
                </c:pt>
                <c:pt idx="156">
                  <c:v>1.7000000000000001E-2</c:v>
                </c:pt>
                <c:pt idx="157">
                  <c:v>2.1999999999999999E-2</c:v>
                </c:pt>
                <c:pt idx="158">
                  <c:v>2.5000000000000001E-2</c:v>
                </c:pt>
                <c:pt idx="159">
                  <c:v>2.3E-2</c:v>
                </c:pt>
                <c:pt idx="160">
                  <c:v>8.4000000000000005E-2</c:v>
                </c:pt>
                <c:pt idx="161">
                  <c:v>0.03</c:v>
                </c:pt>
                <c:pt idx="162">
                  <c:v>2.9000000000000001E-2</c:v>
                </c:pt>
                <c:pt idx="163">
                  <c:v>4.3999999999999997E-2</c:v>
                </c:pt>
                <c:pt idx="164">
                  <c:v>3.1E-2</c:v>
                </c:pt>
                <c:pt idx="165">
                  <c:v>2.1999999999999999E-2</c:v>
                </c:pt>
                <c:pt idx="166">
                  <c:v>2.3E-2</c:v>
                </c:pt>
                <c:pt idx="167">
                  <c:v>2.5999999999999999E-2</c:v>
                </c:pt>
                <c:pt idx="168">
                  <c:v>2.3E-2</c:v>
                </c:pt>
                <c:pt idx="169">
                  <c:v>4.9829999999999997</c:v>
                </c:pt>
                <c:pt idx="170">
                  <c:v>0.05</c:v>
                </c:pt>
                <c:pt idx="171">
                  <c:v>3.2000000000000001E-2</c:v>
                </c:pt>
                <c:pt idx="172">
                  <c:v>4.9000000000000002E-2</c:v>
                </c:pt>
                <c:pt idx="173">
                  <c:v>0.35699999999999998</c:v>
                </c:pt>
                <c:pt idx="174">
                  <c:v>0.16</c:v>
                </c:pt>
                <c:pt idx="175">
                  <c:v>4.2000000000000003E-2</c:v>
                </c:pt>
                <c:pt idx="176">
                  <c:v>0.123</c:v>
                </c:pt>
                <c:pt idx="177">
                  <c:v>8.7999999999999995E-2</c:v>
                </c:pt>
                <c:pt idx="178">
                  <c:v>0.111</c:v>
                </c:pt>
                <c:pt idx="179">
                  <c:v>8.3000000000000004E-2</c:v>
                </c:pt>
                <c:pt idx="180">
                  <c:v>7.0000000000000007E-2</c:v>
                </c:pt>
                <c:pt idx="181">
                  <c:v>7.1999999999999995E-2</c:v>
                </c:pt>
                <c:pt idx="182">
                  <c:v>9.0999999999999998E-2</c:v>
                </c:pt>
                <c:pt idx="183">
                  <c:v>0.125</c:v>
                </c:pt>
                <c:pt idx="184">
                  <c:v>0.13300000000000001</c:v>
                </c:pt>
                <c:pt idx="185">
                  <c:v>0.11700000000000001</c:v>
                </c:pt>
                <c:pt idx="186">
                  <c:v>0.10100000000000001</c:v>
                </c:pt>
                <c:pt idx="187">
                  <c:v>4.7E-2</c:v>
                </c:pt>
                <c:pt idx="188">
                  <c:v>4.3999999999999997E-2</c:v>
                </c:pt>
                <c:pt idx="189">
                  <c:v>4.8000000000000001E-2</c:v>
                </c:pt>
                <c:pt idx="190">
                  <c:v>7.3999999999999996E-2</c:v>
                </c:pt>
                <c:pt idx="191">
                  <c:v>8.2000000000000003E-2</c:v>
                </c:pt>
                <c:pt idx="192">
                  <c:v>7.8E-2</c:v>
                </c:pt>
                <c:pt idx="193">
                  <c:v>5.6000000000000001E-2</c:v>
                </c:pt>
                <c:pt idx="194">
                  <c:v>7.0000000000000007E-2</c:v>
                </c:pt>
                <c:pt idx="195">
                  <c:v>6.6000000000000003E-2</c:v>
                </c:pt>
                <c:pt idx="196">
                  <c:v>6.2E-2</c:v>
                </c:pt>
                <c:pt idx="197">
                  <c:v>0.1</c:v>
                </c:pt>
                <c:pt idx="198">
                  <c:v>7.5999999999999998E-2</c:v>
                </c:pt>
                <c:pt idx="199">
                  <c:v>0.107</c:v>
                </c:pt>
                <c:pt idx="200">
                  <c:v>4.8000000000000001E-2</c:v>
                </c:pt>
                <c:pt idx="201">
                  <c:v>3.7999999999999999E-2</c:v>
                </c:pt>
                <c:pt idx="202">
                  <c:v>3.7999999999999999E-2</c:v>
                </c:pt>
                <c:pt idx="203">
                  <c:v>3.6999999999999998E-2</c:v>
                </c:pt>
                <c:pt idx="204">
                  <c:v>0.03</c:v>
                </c:pt>
                <c:pt idx="205">
                  <c:v>4.9000000000000002E-2</c:v>
                </c:pt>
                <c:pt idx="206">
                  <c:v>7.5999999999999998E-2</c:v>
                </c:pt>
                <c:pt idx="207">
                  <c:v>3.9E-2</c:v>
                </c:pt>
                <c:pt idx="208">
                  <c:v>6.0999999999999999E-2</c:v>
                </c:pt>
                <c:pt idx="209">
                  <c:v>6.3E-2</c:v>
                </c:pt>
                <c:pt idx="210">
                  <c:v>9.7000000000000003E-2</c:v>
                </c:pt>
                <c:pt idx="211">
                  <c:v>5.6000000000000001E-2</c:v>
                </c:pt>
                <c:pt idx="212">
                  <c:v>0.06</c:v>
                </c:pt>
                <c:pt idx="213">
                  <c:v>4.7E-2</c:v>
                </c:pt>
                <c:pt idx="214">
                  <c:v>4.2999999999999997E-2</c:v>
                </c:pt>
                <c:pt idx="215">
                  <c:v>0.52900000000000003</c:v>
                </c:pt>
                <c:pt idx="216">
                  <c:v>1.0999999999999999E-2</c:v>
                </c:pt>
                <c:pt idx="217">
                  <c:v>2.5999999999999999E-2</c:v>
                </c:pt>
                <c:pt idx="218">
                  <c:v>2.3E-2</c:v>
                </c:pt>
                <c:pt idx="219">
                  <c:v>5.8999999999999997E-2</c:v>
                </c:pt>
                <c:pt idx="220">
                  <c:v>7.6999999999999999E-2</c:v>
                </c:pt>
                <c:pt idx="221">
                  <c:v>6.9000000000000006E-2</c:v>
                </c:pt>
                <c:pt idx="222">
                  <c:v>0.06</c:v>
                </c:pt>
                <c:pt idx="223">
                  <c:v>7.0999999999999994E-2</c:v>
                </c:pt>
                <c:pt idx="224">
                  <c:v>5.8999999999999997E-2</c:v>
                </c:pt>
                <c:pt idx="225">
                  <c:v>6.2E-2</c:v>
                </c:pt>
                <c:pt idx="226">
                  <c:v>4.8000000000000001E-2</c:v>
                </c:pt>
                <c:pt idx="227">
                  <c:v>0.05</c:v>
                </c:pt>
                <c:pt idx="228">
                  <c:v>4.5999999999999999E-2</c:v>
                </c:pt>
                <c:pt idx="229">
                  <c:v>0.04</c:v>
                </c:pt>
                <c:pt idx="230">
                  <c:v>4.4999999999999998E-2</c:v>
                </c:pt>
                <c:pt idx="231">
                  <c:v>0.03</c:v>
                </c:pt>
                <c:pt idx="232">
                  <c:v>4.2999999999999997E-2</c:v>
                </c:pt>
                <c:pt idx="233">
                  <c:v>4.7E-2</c:v>
                </c:pt>
                <c:pt idx="234">
                  <c:v>0.05</c:v>
                </c:pt>
                <c:pt idx="235">
                  <c:v>0.03</c:v>
                </c:pt>
                <c:pt idx="236">
                  <c:v>1.0999999999999999E-2</c:v>
                </c:pt>
                <c:pt idx="237">
                  <c:v>1.4999999999999999E-2</c:v>
                </c:pt>
                <c:pt idx="238">
                  <c:v>1.2E-2</c:v>
                </c:pt>
                <c:pt idx="239">
                  <c:v>1.6E-2</c:v>
                </c:pt>
                <c:pt idx="240">
                  <c:v>2.4E-2</c:v>
                </c:pt>
                <c:pt idx="241">
                  <c:v>0.01</c:v>
                </c:pt>
                <c:pt idx="242">
                  <c:v>1.2E-2</c:v>
                </c:pt>
                <c:pt idx="243">
                  <c:v>1.2E-2</c:v>
                </c:pt>
                <c:pt idx="244">
                  <c:v>8.9999999999999993E-3</c:v>
                </c:pt>
                <c:pt idx="245">
                  <c:v>0.01</c:v>
                </c:pt>
                <c:pt idx="246">
                  <c:v>7.0000000000000001E-3</c:v>
                </c:pt>
                <c:pt idx="247">
                  <c:v>1.6E-2</c:v>
                </c:pt>
                <c:pt idx="248">
                  <c:v>0</c:v>
                </c:pt>
                <c:pt idx="249">
                  <c:v>8.0000000000000002E-3</c:v>
                </c:pt>
                <c:pt idx="250">
                  <c:v>3.5000000000000003E-2</c:v>
                </c:pt>
                <c:pt idx="251">
                  <c:v>0.69399999999999995</c:v>
                </c:pt>
                <c:pt idx="252">
                  <c:v>0.52500000000000002</c:v>
                </c:pt>
                <c:pt idx="253">
                  <c:v>4.4999999999999998E-2</c:v>
                </c:pt>
                <c:pt idx="254">
                  <c:v>2.5000000000000001E-2</c:v>
                </c:pt>
                <c:pt idx="255">
                  <c:v>0.01</c:v>
                </c:pt>
                <c:pt idx="256">
                  <c:v>1.7999999999999999E-2</c:v>
                </c:pt>
                <c:pt idx="257">
                  <c:v>1.2999999999999999E-2</c:v>
                </c:pt>
                <c:pt idx="258">
                  <c:v>2.8000000000000001E-2</c:v>
                </c:pt>
                <c:pt idx="259">
                  <c:v>1.4E-2</c:v>
                </c:pt>
                <c:pt idx="260">
                  <c:v>1.4E-2</c:v>
                </c:pt>
                <c:pt idx="261">
                  <c:v>8.9999999999999993E-3</c:v>
                </c:pt>
                <c:pt idx="262">
                  <c:v>3.0000000000000001E-3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8.9999999999999993E-3</c:v>
                </c:pt>
                <c:pt idx="273">
                  <c:v>0.01</c:v>
                </c:pt>
                <c:pt idx="274">
                  <c:v>4.0000000000000001E-3</c:v>
                </c:pt>
                <c:pt idx="275">
                  <c:v>5.0000000000000001E-3</c:v>
                </c:pt>
                <c:pt idx="276">
                  <c:v>6.0000000000000001E-3</c:v>
                </c:pt>
                <c:pt idx="277">
                  <c:v>1.7999999999999999E-2</c:v>
                </c:pt>
                <c:pt idx="278">
                  <c:v>1.4999999999999999E-2</c:v>
                </c:pt>
                <c:pt idx="279">
                  <c:v>5.0000000000000001E-3</c:v>
                </c:pt>
                <c:pt idx="280" formatCode="0.000">
                  <c:v>4.0000000000000001E-3</c:v>
                </c:pt>
                <c:pt idx="281" formatCode="0.000">
                  <c:v>3.0000000000000001E-3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 formatCode="0.000">
                  <c:v>6.0000000000000001E-3</c:v>
                </c:pt>
                <c:pt idx="287">
                  <c:v>0</c:v>
                </c:pt>
                <c:pt idx="288">
                  <c:v>7.0000000000000001E-3</c:v>
                </c:pt>
                <c:pt idx="289">
                  <c:v>8.0000000000000002E-3</c:v>
                </c:pt>
                <c:pt idx="290">
                  <c:v>5.0000000000000001E-3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4.9000000000000002E-2</c:v>
                </c:pt>
                <c:pt idx="295">
                  <c:v>0.02</c:v>
                </c:pt>
                <c:pt idx="296">
                  <c:v>1.7999999999999999E-2</c:v>
                </c:pt>
                <c:pt idx="297">
                  <c:v>2.7E-2</c:v>
                </c:pt>
                <c:pt idx="298">
                  <c:v>2.4E-2</c:v>
                </c:pt>
                <c:pt idx="299">
                  <c:v>0.02</c:v>
                </c:pt>
                <c:pt idx="300">
                  <c:v>1.9E-2</c:v>
                </c:pt>
                <c:pt idx="301">
                  <c:v>1.6E-2</c:v>
                </c:pt>
                <c:pt idx="302">
                  <c:v>1.9E-2</c:v>
                </c:pt>
                <c:pt idx="303">
                  <c:v>2.3E-2</c:v>
                </c:pt>
                <c:pt idx="304">
                  <c:v>1.6E-2</c:v>
                </c:pt>
                <c:pt idx="305">
                  <c:v>1.4E-2</c:v>
                </c:pt>
                <c:pt idx="306">
                  <c:v>1.4E-2</c:v>
                </c:pt>
                <c:pt idx="307">
                  <c:v>1.4E-2</c:v>
                </c:pt>
                <c:pt idx="308">
                  <c:v>7.0000000000000001E-3</c:v>
                </c:pt>
                <c:pt idx="309">
                  <c:v>1.4999999999999999E-2</c:v>
                </c:pt>
                <c:pt idx="310">
                  <c:v>1.9E-2</c:v>
                </c:pt>
                <c:pt idx="311">
                  <c:v>0.02</c:v>
                </c:pt>
                <c:pt idx="312">
                  <c:v>2.3E-2</c:v>
                </c:pt>
                <c:pt idx="313">
                  <c:v>1.7999999999999999E-2</c:v>
                </c:pt>
                <c:pt idx="314">
                  <c:v>1.9E-2</c:v>
                </c:pt>
                <c:pt idx="315">
                  <c:v>1.0999999999999999E-2</c:v>
                </c:pt>
                <c:pt idx="316">
                  <c:v>1.0999999999999999E-2</c:v>
                </c:pt>
                <c:pt idx="317">
                  <c:v>1.2E-2</c:v>
                </c:pt>
                <c:pt idx="318">
                  <c:v>8.0000000000000002E-3</c:v>
                </c:pt>
                <c:pt idx="319">
                  <c:v>0.02</c:v>
                </c:pt>
                <c:pt idx="320">
                  <c:v>1.9E-2</c:v>
                </c:pt>
                <c:pt idx="321">
                  <c:v>2.1999999999999999E-2</c:v>
                </c:pt>
                <c:pt idx="322">
                  <c:v>8.9999999999999993E-3</c:v>
                </c:pt>
                <c:pt idx="323">
                  <c:v>0.01</c:v>
                </c:pt>
                <c:pt idx="324">
                  <c:v>1.4E-2</c:v>
                </c:pt>
                <c:pt idx="325">
                  <c:v>1.9E-2</c:v>
                </c:pt>
                <c:pt idx="326">
                  <c:v>2.1000000000000001E-2</c:v>
                </c:pt>
                <c:pt idx="327">
                  <c:v>1.7999999999999999E-2</c:v>
                </c:pt>
                <c:pt idx="328">
                  <c:v>1.9E-2</c:v>
                </c:pt>
                <c:pt idx="329">
                  <c:v>0.03</c:v>
                </c:pt>
                <c:pt idx="330">
                  <c:v>1.9E-2</c:v>
                </c:pt>
                <c:pt idx="331">
                  <c:v>1.4999999999999999E-2</c:v>
                </c:pt>
                <c:pt idx="332">
                  <c:v>0.02</c:v>
                </c:pt>
                <c:pt idx="333">
                  <c:v>1.7999999999999999E-2</c:v>
                </c:pt>
                <c:pt idx="334">
                  <c:v>0.02</c:v>
                </c:pt>
                <c:pt idx="335">
                  <c:v>1.0999999999999999E-2</c:v>
                </c:pt>
                <c:pt idx="336">
                  <c:v>1.2999999999999999E-2</c:v>
                </c:pt>
                <c:pt idx="337">
                  <c:v>1.2E-2</c:v>
                </c:pt>
                <c:pt idx="338">
                  <c:v>0.02</c:v>
                </c:pt>
                <c:pt idx="339">
                  <c:v>1.7000000000000001E-2</c:v>
                </c:pt>
                <c:pt idx="340">
                  <c:v>1.9E-2</c:v>
                </c:pt>
                <c:pt idx="341">
                  <c:v>1.4999999999999999E-2</c:v>
                </c:pt>
                <c:pt idx="342">
                  <c:v>1.4999999999999999E-2</c:v>
                </c:pt>
                <c:pt idx="343">
                  <c:v>1.6E-2</c:v>
                </c:pt>
                <c:pt idx="344">
                  <c:v>1.2E-2</c:v>
                </c:pt>
                <c:pt idx="345">
                  <c:v>2.3E-2</c:v>
                </c:pt>
                <c:pt idx="346">
                  <c:v>1.6E-2</c:v>
                </c:pt>
                <c:pt idx="347">
                  <c:v>2.1000000000000001E-2</c:v>
                </c:pt>
                <c:pt idx="348">
                  <c:v>1.9E-2</c:v>
                </c:pt>
                <c:pt idx="349">
                  <c:v>1.9E-2</c:v>
                </c:pt>
                <c:pt idx="350">
                  <c:v>8.0000000000000002E-3</c:v>
                </c:pt>
                <c:pt idx="351">
                  <c:v>2.1999999999999999E-2</c:v>
                </c:pt>
                <c:pt idx="352" formatCode="0.0000">
                  <c:v>2.9999999999999997E-4</c:v>
                </c:pt>
                <c:pt idx="353" formatCode="0.0000">
                  <c:v>4.0000000000000002E-4</c:v>
                </c:pt>
                <c:pt idx="354">
                  <c:v>1.4999999999999999E-2</c:v>
                </c:pt>
                <c:pt idx="355">
                  <c:v>1.3899999999999999E-2</c:v>
                </c:pt>
                <c:pt idx="356">
                  <c:v>1.2200000000000001E-2</c:v>
                </c:pt>
                <c:pt idx="357">
                  <c:v>5.1000000000000004E-3</c:v>
                </c:pt>
                <c:pt idx="358">
                  <c:v>5.5999999999999999E-3</c:v>
                </c:pt>
                <c:pt idx="359">
                  <c:v>6.0000000000000001E-3</c:v>
                </c:pt>
                <c:pt idx="360">
                  <c:v>0.01</c:v>
                </c:pt>
                <c:pt idx="361">
                  <c:v>5.8999999999999999E-3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A46-4AE7-A451-BA507D799F29}"/>
            </c:ext>
          </c:extLst>
        </c:ser>
        <c:ser>
          <c:idx val="6"/>
          <c:order val="5"/>
          <c:tx>
            <c:strRef>
              <c:f>FosfatosDiario!$J$7</c:f>
              <c:strCache>
                <c:ptCount val="1"/>
                <c:pt idx="0">
                  <c:v>Lo Poyo</c:v>
                </c:pt>
              </c:strCache>
            </c:strRef>
          </c:tx>
          <c:cat>
            <c:strRef>
              <c:f>FosfatosDiario!$B$8:$B$378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FosfatosDiario!$J$8:$J$378</c:f>
              <c:numCache>
                <c:formatCode>0.00</c:formatCode>
                <c:ptCount val="365"/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 formatCode="0">
                  <c:v>0</c:v>
                </c:pt>
                <c:pt idx="38" formatCode="0.000">
                  <c:v>0</c:v>
                </c:pt>
                <c:pt idx="39">
                  <c:v>0.06</c:v>
                </c:pt>
                <c:pt idx="40">
                  <c:v>6.5000000000000002E-2</c:v>
                </c:pt>
                <c:pt idx="41">
                  <c:v>0.04</c:v>
                </c:pt>
                <c:pt idx="42">
                  <c:v>0.06</c:v>
                </c:pt>
                <c:pt idx="43">
                  <c:v>3.5999999999999997E-2</c:v>
                </c:pt>
                <c:pt idx="44">
                  <c:v>4.8000000000000001E-2</c:v>
                </c:pt>
                <c:pt idx="45">
                  <c:v>0.13700000000000001</c:v>
                </c:pt>
                <c:pt idx="46">
                  <c:v>0.05</c:v>
                </c:pt>
                <c:pt idx="47">
                  <c:v>0.126</c:v>
                </c:pt>
                <c:pt idx="48">
                  <c:v>4.2000000000000003E-2</c:v>
                </c:pt>
                <c:pt idx="49">
                  <c:v>0.04</c:v>
                </c:pt>
                <c:pt idx="50">
                  <c:v>2.9000000000000001E-2</c:v>
                </c:pt>
                <c:pt idx="51">
                  <c:v>2.9000000000000001E-2</c:v>
                </c:pt>
                <c:pt idx="52">
                  <c:v>2.9000000000000001E-2</c:v>
                </c:pt>
                <c:pt idx="53">
                  <c:v>8.5000000000000006E-2</c:v>
                </c:pt>
                <c:pt idx="54">
                  <c:v>0.05</c:v>
                </c:pt>
                <c:pt idx="55">
                  <c:v>0.22800000000000001</c:v>
                </c:pt>
                <c:pt idx="56">
                  <c:v>0.46800000000000003</c:v>
                </c:pt>
                <c:pt idx="57">
                  <c:v>0.67600000000000005</c:v>
                </c:pt>
                <c:pt idx="58">
                  <c:v>0.16800000000000001</c:v>
                </c:pt>
                <c:pt idx="59">
                  <c:v>0.35299999999999998</c:v>
                </c:pt>
                <c:pt idx="60">
                  <c:v>0.08</c:v>
                </c:pt>
                <c:pt idx="61">
                  <c:v>0.27900000000000003</c:v>
                </c:pt>
                <c:pt idx="62">
                  <c:v>0.125</c:v>
                </c:pt>
                <c:pt idx="63">
                  <c:v>0.11</c:v>
                </c:pt>
                <c:pt idx="64">
                  <c:v>2.8000000000000001E-2</c:v>
                </c:pt>
                <c:pt idx="65">
                  <c:v>4.8000000000000001E-2</c:v>
                </c:pt>
                <c:pt idx="66">
                  <c:v>0.67100000000000004</c:v>
                </c:pt>
                <c:pt idx="67">
                  <c:v>0.08</c:v>
                </c:pt>
                <c:pt idx="68">
                  <c:v>9.2999999999999999E-2</c:v>
                </c:pt>
                <c:pt idx="69">
                  <c:v>5.5E-2</c:v>
                </c:pt>
                <c:pt idx="70">
                  <c:v>6.8000000000000005E-2</c:v>
                </c:pt>
                <c:pt idx="71">
                  <c:v>5.2999999999999999E-2</c:v>
                </c:pt>
                <c:pt idx="72">
                  <c:v>0.01</c:v>
                </c:pt>
                <c:pt idx="73">
                  <c:v>7.6999999999999999E-2</c:v>
                </c:pt>
                <c:pt idx="74">
                  <c:v>6.4000000000000001E-2</c:v>
                </c:pt>
                <c:pt idx="75">
                  <c:v>4.3999999999999997E-2</c:v>
                </c:pt>
                <c:pt idx="76">
                  <c:v>5.3999999999999999E-2</c:v>
                </c:pt>
                <c:pt idx="77">
                  <c:v>3.6999999999999998E-2</c:v>
                </c:pt>
                <c:pt idx="78">
                  <c:v>5.1999999999999998E-2</c:v>
                </c:pt>
                <c:pt idx="79">
                  <c:v>6.0999999999999999E-2</c:v>
                </c:pt>
                <c:pt idx="80">
                  <c:v>3.1E-2</c:v>
                </c:pt>
                <c:pt idx="81">
                  <c:v>2.5000000000000001E-2</c:v>
                </c:pt>
                <c:pt idx="82">
                  <c:v>0.05</c:v>
                </c:pt>
                <c:pt idx="83">
                  <c:v>3.6999999999999998E-2</c:v>
                </c:pt>
                <c:pt idx="84">
                  <c:v>6.2E-2</c:v>
                </c:pt>
                <c:pt idx="85">
                  <c:v>0.03</c:v>
                </c:pt>
                <c:pt idx="86">
                  <c:v>3.7999999999999999E-2</c:v>
                </c:pt>
                <c:pt idx="87">
                  <c:v>2.5999999999999999E-2</c:v>
                </c:pt>
                <c:pt idx="88">
                  <c:v>5.1999999999999998E-2</c:v>
                </c:pt>
                <c:pt idx="89">
                  <c:v>1.7999999999999999E-2</c:v>
                </c:pt>
                <c:pt idx="90">
                  <c:v>1.4E-2</c:v>
                </c:pt>
                <c:pt idx="91">
                  <c:v>1.7999999999999999E-2</c:v>
                </c:pt>
                <c:pt idx="92">
                  <c:v>1.0999999999999999E-2</c:v>
                </c:pt>
                <c:pt idx="93">
                  <c:v>1.7999999999999999E-2</c:v>
                </c:pt>
                <c:pt idx="94">
                  <c:v>1.2999999999999999E-2</c:v>
                </c:pt>
                <c:pt idx="95">
                  <c:v>5.2999999999999999E-2</c:v>
                </c:pt>
                <c:pt idx="96">
                  <c:v>1.7999999999999999E-2</c:v>
                </c:pt>
                <c:pt idx="97">
                  <c:v>2.9000000000000001E-2</c:v>
                </c:pt>
                <c:pt idx="98">
                  <c:v>3.9E-2</c:v>
                </c:pt>
                <c:pt idx="99">
                  <c:v>4.9000000000000002E-2</c:v>
                </c:pt>
                <c:pt idx="100">
                  <c:v>9.0999999999999998E-2</c:v>
                </c:pt>
                <c:pt idx="101">
                  <c:v>0.25</c:v>
                </c:pt>
                <c:pt idx="102">
                  <c:v>0.17399999999999999</c:v>
                </c:pt>
                <c:pt idx="103">
                  <c:v>3.3000000000000002E-2</c:v>
                </c:pt>
                <c:pt idx="104">
                  <c:v>5.6000000000000001E-2</c:v>
                </c:pt>
                <c:pt idx="105">
                  <c:v>1.2E-2</c:v>
                </c:pt>
                <c:pt idx="106">
                  <c:v>1.6E-2</c:v>
                </c:pt>
                <c:pt idx="107">
                  <c:v>1.7999999999999999E-2</c:v>
                </c:pt>
                <c:pt idx="108">
                  <c:v>1.7999999999999999E-2</c:v>
                </c:pt>
                <c:pt idx="109">
                  <c:v>3.1E-2</c:v>
                </c:pt>
                <c:pt idx="110">
                  <c:v>1.4E-2</c:v>
                </c:pt>
                <c:pt idx="111">
                  <c:v>2.7E-2</c:v>
                </c:pt>
                <c:pt idx="112">
                  <c:v>1.2999999999999999E-2</c:v>
                </c:pt>
                <c:pt idx="113">
                  <c:v>3.3000000000000002E-2</c:v>
                </c:pt>
                <c:pt idx="114">
                  <c:v>2.5999999999999999E-2</c:v>
                </c:pt>
                <c:pt idx="115">
                  <c:v>3.7999999999999999E-2</c:v>
                </c:pt>
                <c:pt idx="116">
                  <c:v>1.7000000000000001E-2</c:v>
                </c:pt>
                <c:pt idx="117">
                  <c:v>1.2E-2</c:v>
                </c:pt>
                <c:pt idx="118">
                  <c:v>8.9999999999999993E-3</c:v>
                </c:pt>
                <c:pt idx="119">
                  <c:v>1.0999999999999999E-2</c:v>
                </c:pt>
                <c:pt idx="120">
                  <c:v>1.2E-2</c:v>
                </c:pt>
                <c:pt idx="121">
                  <c:v>1.6E-2</c:v>
                </c:pt>
                <c:pt idx="122">
                  <c:v>2.1999999999999999E-2</c:v>
                </c:pt>
                <c:pt idx="123">
                  <c:v>2.1000000000000001E-2</c:v>
                </c:pt>
                <c:pt idx="124">
                  <c:v>0.02</c:v>
                </c:pt>
                <c:pt idx="125">
                  <c:v>1.7000000000000001E-2</c:v>
                </c:pt>
                <c:pt idx="126">
                  <c:v>8.0000000000000002E-3</c:v>
                </c:pt>
                <c:pt idx="127">
                  <c:v>1.4999999999999999E-2</c:v>
                </c:pt>
                <c:pt idx="128">
                  <c:v>2.1000000000000001E-2</c:v>
                </c:pt>
                <c:pt idx="129">
                  <c:v>2.1999999999999999E-2</c:v>
                </c:pt>
                <c:pt idx="130">
                  <c:v>4.4999999999999998E-2</c:v>
                </c:pt>
                <c:pt idx="131">
                  <c:v>2.1000000000000001E-2</c:v>
                </c:pt>
                <c:pt idx="132">
                  <c:v>1.4E-2</c:v>
                </c:pt>
                <c:pt idx="133">
                  <c:v>1.4999999999999999E-2</c:v>
                </c:pt>
                <c:pt idx="134">
                  <c:v>0.02</c:v>
                </c:pt>
                <c:pt idx="135">
                  <c:v>4.8000000000000001E-2</c:v>
                </c:pt>
                <c:pt idx="136">
                  <c:v>3.5000000000000003E-2</c:v>
                </c:pt>
                <c:pt idx="137">
                  <c:v>0.02</c:v>
                </c:pt>
                <c:pt idx="138">
                  <c:v>1.7000000000000001E-2</c:v>
                </c:pt>
                <c:pt idx="139">
                  <c:v>1.6E-2</c:v>
                </c:pt>
                <c:pt idx="140">
                  <c:v>1.4999999999999999E-2</c:v>
                </c:pt>
                <c:pt idx="141">
                  <c:v>8.9999999999999993E-3</c:v>
                </c:pt>
                <c:pt idx="142">
                  <c:v>0.124</c:v>
                </c:pt>
                <c:pt idx="143">
                  <c:v>1.2E-2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1.2E-2</c:v>
                </c:pt>
                <c:pt idx="148">
                  <c:v>1.2E-2</c:v>
                </c:pt>
                <c:pt idx="149">
                  <c:v>1.0999999999999999E-2</c:v>
                </c:pt>
                <c:pt idx="150">
                  <c:v>1.2999999999999999E-2</c:v>
                </c:pt>
                <c:pt idx="151">
                  <c:v>2.3E-2</c:v>
                </c:pt>
                <c:pt idx="152">
                  <c:v>1.9E-2</c:v>
                </c:pt>
                <c:pt idx="153">
                  <c:v>7.0000000000000007E-2</c:v>
                </c:pt>
                <c:pt idx="154">
                  <c:v>2.8000000000000001E-2</c:v>
                </c:pt>
                <c:pt idx="155">
                  <c:v>3.4000000000000002E-2</c:v>
                </c:pt>
                <c:pt idx="156">
                  <c:v>2.5999999999999999E-2</c:v>
                </c:pt>
                <c:pt idx="157">
                  <c:v>2.4E-2</c:v>
                </c:pt>
                <c:pt idx="158">
                  <c:v>2.3E-2</c:v>
                </c:pt>
                <c:pt idx="159">
                  <c:v>2.1000000000000001E-2</c:v>
                </c:pt>
                <c:pt idx="160">
                  <c:v>4.2000000000000003E-2</c:v>
                </c:pt>
                <c:pt idx="161">
                  <c:v>1.7000000000000001E-2</c:v>
                </c:pt>
                <c:pt idx="162">
                  <c:v>1.7000000000000001E-2</c:v>
                </c:pt>
                <c:pt idx="163">
                  <c:v>3.1E-2</c:v>
                </c:pt>
                <c:pt idx="164">
                  <c:v>3.4000000000000002E-2</c:v>
                </c:pt>
                <c:pt idx="165">
                  <c:v>3.7999999999999999E-2</c:v>
                </c:pt>
                <c:pt idx="166">
                  <c:v>1.4E-2</c:v>
                </c:pt>
                <c:pt idx="167">
                  <c:v>1.4999999999999999E-2</c:v>
                </c:pt>
                <c:pt idx="168">
                  <c:v>1.2999999999999999E-2</c:v>
                </c:pt>
                <c:pt idx="169">
                  <c:v>8.1219999999999999</c:v>
                </c:pt>
                <c:pt idx="170">
                  <c:v>0.39600000000000002</c:v>
                </c:pt>
                <c:pt idx="171">
                  <c:v>6.8000000000000005E-2</c:v>
                </c:pt>
                <c:pt idx="172">
                  <c:v>0.04</c:v>
                </c:pt>
                <c:pt idx="173">
                  <c:v>0.13200000000000001</c:v>
                </c:pt>
                <c:pt idx="174">
                  <c:v>6.0999999999999999E-2</c:v>
                </c:pt>
                <c:pt idx="175">
                  <c:v>6.3E-2</c:v>
                </c:pt>
                <c:pt idx="176">
                  <c:v>4.8000000000000001E-2</c:v>
                </c:pt>
                <c:pt idx="177">
                  <c:v>4.2999999999999997E-2</c:v>
                </c:pt>
                <c:pt idx="178">
                  <c:v>0.05</c:v>
                </c:pt>
                <c:pt idx="179">
                  <c:v>4.3999999999999997E-2</c:v>
                </c:pt>
                <c:pt idx="180">
                  <c:v>3.9E-2</c:v>
                </c:pt>
                <c:pt idx="181">
                  <c:v>4.1000000000000002E-2</c:v>
                </c:pt>
                <c:pt idx="182">
                  <c:v>3.5999999999999997E-2</c:v>
                </c:pt>
                <c:pt idx="183">
                  <c:v>4.3999999999999997E-2</c:v>
                </c:pt>
                <c:pt idx="184">
                  <c:v>8.7999999999999995E-2</c:v>
                </c:pt>
                <c:pt idx="185">
                  <c:v>6.7000000000000004E-2</c:v>
                </c:pt>
                <c:pt idx="186">
                  <c:v>3.7999999999999999E-2</c:v>
                </c:pt>
                <c:pt idx="187">
                  <c:v>4.5999999999999999E-2</c:v>
                </c:pt>
                <c:pt idx="188">
                  <c:v>4.4999999999999998E-2</c:v>
                </c:pt>
                <c:pt idx="189">
                  <c:v>0.04</c:v>
                </c:pt>
                <c:pt idx="190">
                  <c:v>7.3999999999999996E-2</c:v>
                </c:pt>
                <c:pt idx="191">
                  <c:v>0.19800000000000001</c:v>
                </c:pt>
                <c:pt idx="192">
                  <c:v>9.2999999999999999E-2</c:v>
                </c:pt>
                <c:pt idx="193">
                  <c:v>7.0000000000000007E-2</c:v>
                </c:pt>
                <c:pt idx="194">
                  <c:v>0.09</c:v>
                </c:pt>
                <c:pt idx="195">
                  <c:v>7.2999999999999995E-2</c:v>
                </c:pt>
                <c:pt idx="196">
                  <c:v>9.9000000000000005E-2</c:v>
                </c:pt>
                <c:pt idx="197">
                  <c:v>0.11700000000000001</c:v>
                </c:pt>
                <c:pt idx="198">
                  <c:v>8.4000000000000005E-2</c:v>
                </c:pt>
                <c:pt idx="199">
                  <c:v>6.6000000000000003E-2</c:v>
                </c:pt>
                <c:pt idx="200">
                  <c:v>6.4000000000000001E-2</c:v>
                </c:pt>
                <c:pt idx="201">
                  <c:v>4.3999999999999997E-2</c:v>
                </c:pt>
                <c:pt idx="202">
                  <c:v>5.8999999999999997E-2</c:v>
                </c:pt>
                <c:pt idx="203">
                  <c:v>5.2999999999999999E-2</c:v>
                </c:pt>
                <c:pt idx="204">
                  <c:v>1.4999999999999999E-2</c:v>
                </c:pt>
                <c:pt idx="205">
                  <c:v>0.10199999999999999</c:v>
                </c:pt>
                <c:pt idx="206">
                  <c:v>6.7000000000000004E-2</c:v>
                </c:pt>
                <c:pt idx="207">
                  <c:v>6.2E-2</c:v>
                </c:pt>
                <c:pt idx="208">
                  <c:v>0.06</c:v>
                </c:pt>
                <c:pt idx="209">
                  <c:v>9.4E-2</c:v>
                </c:pt>
                <c:pt idx="210">
                  <c:v>2.5999999999999999E-2</c:v>
                </c:pt>
                <c:pt idx="211">
                  <c:v>4.7E-2</c:v>
                </c:pt>
                <c:pt idx="212">
                  <c:v>3.5999999999999997E-2</c:v>
                </c:pt>
                <c:pt idx="213">
                  <c:v>5.1999999999999998E-2</c:v>
                </c:pt>
                <c:pt idx="214">
                  <c:v>3.7999999999999999E-2</c:v>
                </c:pt>
                <c:pt idx="215">
                  <c:v>0.32100000000000001</c:v>
                </c:pt>
                <c:pt idx="216">
                  <c:v>4.0000000000000001E-3</c:v>
                </c:pt>
                <c:pt idx="217">
                  <c:v>5.7000000000000002E-2</c:v>
                </c:pt>
                <c:pt idx="218">
                  <c:v>4.8000000000000001E-2</c:v>
                </c:pt>
                <c:pt idx="219">
                  <c:v>5.5E-2</c:v>
                </c:pt>
                <c:pt idx="220">
                  <c:v>5.3999999999999999E-2</c:v>
                </c:pt>
                <c:pt idx="221">
                  <c:v>5.3999999999999999E-2</c:v>
                </c:pt>
                <c:pt idx="222">
                  <c:v>3.2000000000000001E-2</c:v>
                </c:pt>
                <c:pt idx="223">
                  <c:v>4.2000000000000003E-2</c:v>
                </c:pt>
                <c:pt idx="224">
                  <c:v>3.5000000000000003E-2</c:v>
                </c:pt>
                <c:pt idx="225">
                  <c:v>2.3E-2</c:v>
                </c:pt>
                <c:pt idx="226">
                  <c:v>2.7E-2</c:v>
                </c:pt>
                <c:pt idx="227">
                  <c:v>4.1000000000000002E-2</c:v>
                </c:pt>
                <c:pt idx="228">
                  <c:v>4.8000000000000001E-2</c:v>
                </c:pt>
                <c:pt idx="229">
                  <c:v>8.0000000000000002E-3</c:v>
                </c:pt>
                <c:pt idx="230">
                  <c:v>0.04</c:v>
                </c:pt>
                <c:pt idx="231">
                  <c:v>1.6E-2</c:v>
                </c:pt>
                <c:pt idx="232">
                  <c:v>1.4E-2</c:v>
                </c:pt>
                <c:pt idx="233">
                  <c:v>1.7999999999999999E-2</c:v>
                </c:pt>
                <c:pt idx="234">
                  <c:v>1.4E-2</c:v>
                </c:pt>
                <c:pt idx="235" formatCode="0.000">
                  <c:v>1E-3</c:v>
                </c:pt>
                <c:pt idx="236" formatCode="0.000">
                  <c:v>2E-3</c:v>
                </c:pt>
                <c:pt idx="237" formatCode="0.000">
                  <c:v>3.0000000000000001E-3</c:v>
                </c:pt>
                <c:pt idx="238">
                  <c:v>1E-3</c:v>
                </c:pt>
                <c:pt idx="239">
                  <c:v>0.06</c:v>
                </c:pt>
                <c:pt idx="240" formatCode="0.000">
                  <c:v>3.0000000000000001E-3</c:v>
                </c:pt>
                <c:pt idx="241" formatCode="0.000">
                  <c:v>2E-3</c:v>
                </c:pt>
                <c:pt idx="242" formatCode="0.0000">
                  <c:v>4.0000000000000002E-4</c:v>
                </c:pt>
                <c:pt idx="243" formatCode="0.0000">
                  <c:v>2.0000000000000001E-4</c:v>
                </c:pt>
                <c:pt idx="244" formatCode="0.000">
                  <c:v>3.0000000000000001E-3</c:v>
                </c:pt>
                <c:pt idx="245" formatCode="0.000">
                  <c:v>0</c:v>
                </c:pt>
                <c:pt idx="246" formatCode="0.000">
                  <c:v>0</c:v>
                </c:pt>
                <c:pt idx="247" formatCode="0.000">
                  <c:v>0</c:v>
                </c:pt>
                <c:pt idx="248" formatCode="0.000">
                  <c:v>1E-3</c:v>
                </c:pt>
                <c:pt idx="249" formatCode="0.000">
                  <c:v>0</c:v>
                </c:pt>
                <c:pt idx="250" formatCode="0.000">
                  <c:v>0</c:v>
                </c:pt>
                <c:pt idx="251">
                  <c:v>0.79200000000000004</c:v>
                </c:pt>
                <c:pt idx="252" formatCode="0.000">
                  <c:v>6.8000000000000005E-2</c:v>
                </c:pt>
                <c:pt idx="253" formatCode="0.000">
                  <c:v>4.2000000000000003E-2</c:v>
                </c:pt>
                <c:pt idx="254" formatCode="0.000">
                  <c:v>4.3999999999999997E-2</c:v>
                </c:pt>
                <c:pt idx="255" formatCode="0.000">
                  <c:v>3.0000000000000001E-3</c:v>
                </c:pt>
                <c:pt idx="256" formatCode="0.000">
                  <c:v>4.0000000000000001E-3</c:v>
                </c:pt>
                <c:pt idx="257" formatCode="0.000">
                  <c:v>0</c:v>
                </c:pt>
                <c:pt idx="258" formatCode="0.000">
                  <c:v>0</c:v>
                </c:pt>
                <c:pt idx="259" formatCode="0.000">
                  <c:v>0.01</c:v>
                </c:pt>
                <c:pt idx="260" formatCode="0.000">
                  <c:v>3.0000000000000001E-3</c:v>
                </c:pt>
                <c:pt idx="261" formatCode="0.000">
                  <c:v>0</c:v>
                </c:pt>
                <c:pt idx="262" formatCode="0.000">
                  <c:v>0</c:v>
                </c:pt>
                <c:pt idx="263" formatCode="0.000">
                  <c:v>0</c:v>
                </c:pt>
                <c:pt idx="264" formatCode="0.000">
                  <c:v>0</c:v>
                </c:pt>
                <c:pt idx="265" formatCode="0.000">
                  <c:v>0</c:v>
                </c:pt>
                <c:pt idx="266" formatCode="0.000">
                  <c:v>0</c:v>
                </c:pt>
                <c:pt idx="267" formatCode="0.000">
                  <c:v>0</c:v>
                </c:pt>
                <c:pt idx="268" formatCode="0.000">
                  <c:v>0</c:v>
                </c:pt>
                <c:pt idx="269" formatCode="0.000">
                  <c:v>0</c:v>
                </c:pt>
                <c:pt idx="270" formatCode="0.000">
                  <c:v>0</c:v>
                </c:pt>
                <c:pt idx="271" formatCode="0.000">
                  <c:v>0</c:v>
                </c:pt>
                <c:pt idx="272" formatCode="0.000">
                  <c:v>0</c:v>
                </c:pt>
                <c:pt idx="273" formatCode="0.000">
                  <c:v>0</c:v>
                </c:pt>
                <c:pt idx="274" formatCode="0.000">
                  <c:v>0</c:v>
                </c:pt>
                <c:pt idx="275" formatCode="0.000">
                  <c:v>0</c:v>
                </c:pt>
                <c:pt idx="276" formatCode="0.000">
                  <c:v>0</c:v>
                </c:pt>
                <c:pt idx="277" formatCode="0.000">
                  <c:v>0</c:v>
                </c:pt>
                <c:pt idx="278" formatCode="0.000">
                  <c:v>0</c:v>
                </c:pt>
                <c:pt idx="279" formatCode="0.000">
                  <c:v>0</c:v>
                </c:pt>
                <c:pt idx="280" formatCode="0.000">
                  <c:v>0</c:v>
                </c:pt>
                <c:pt idx="281" formatCode="0.000">
                  <c:v>0</c:v>
                </c:pt>
                <c:pt idx="282" formatCode="0.000">
                  <c:v>0</c:v>
                </c:pt>
                <c:pt idx="283" formatCode="0.000">
                  <c:v>0</c:v>
                </c:pt>
                <c:pt idx="284" formatCode="0.000">
                  <c:v>0</c:v>
                </c:pt>
                <c:pt idx="285" formatCode="0.000">
                  <c:v>0</c:v>
                </c:pt>
                <c:pt idx="286" formatCode="0.000">
                  <c:v>0</c:v>
                </c:pt>
                <c:pt idx="287" formatCode="0.000">
                  <c:v>0</c:v>
                </c:pt>
                <c:pt idx="288" formatCode="0.000">
                  <c:v>0</c:v>
                </c:pt>
                <c:pt idx="289" formatCode="0.000">
                  <c:v>0</c:v>
                </c:pt>
                <c:pt idx="290" formatCode="0.000">
                  <c:v>0</c:v>
                </c:pt>
                <c:pt idx="291" formatCode="0.000">
                  <c:v>0</c:v>
                </c:pt>
                <c:pt idx="292" formatCode="0.000">
                  <c:v>0</c:v>
                </c:pt>
                <c:pt idx="293" formatCode="0.000">
                  <c:v>0</c:v>
                </c:pt>
                <c:pt idx="294" formatCode="0.000">
                  <c:v>3.4000000000000002E-2</c:v>
                </c:pt>
                <c:pt idx="295" formatCode="0.000">
                  <c:v>2.5999999999999999E-2</c:v>
                </c:pt>
                <c:pt idx="296" formatCode="0.000">
                  <c:v>0.03</c:v>
                </c:pt>
                <c:pt idx="297" formatCode="0.000">
                  <c:v>1.7999999999999999E-2</c:v>
                </c:pt>
                <c:pt idx="298" formatCode="0.000">
                  <c:v>8.9999999999999993E-3</c:v>
                </c:pt>
                <c:pt idx="299" formatCode="0.000">
                  <c:v>2.8000000000000001E-2</c:v>
                </c:pt>
                <c:pt idx="300" formatCode="0.000">
                  <c:v>2.4E-2</c:v>
                </c:pt>
                <c:pt idx="301" formatCode="0.000">
                  <c:v>8.0000000000000002E-3</c:v>
                </c:pt>
                <c:pt idx="302" formatCode="0.000">
                  <c:v>3.0000000000000001E-3</c:v>
                </c:pt>
                <c:pt idx="303" formatCode="0.000">
                  <c:v>1.2999999999999999E-2</c:v>
                </c:pt>
                <c:pt idx="304" formatCode="0.000">
                  <c:v>2.4E-2</c:v>
                </c:pt>
                <c:pt idx="305" formatCode="0.000">
                  <c:v>1.6E-2</c:v>
                </c:pt>
                <c:pt idx="306" formatCode="0.000">
                  <c:v>1.4999999999999999E-2</c:v>
                </c:pt>
                <c:pt idx="307" formatCode="0.000">
                  <c:v>1.0999999999999999E-2</c:v>
                </c:pt>
                <c:pt idx="308" formatCode="0.000">
                  <c:v>1.2E-2</c:v>
                </c:pt>
                <c:pt idx="309" formatCode="0.000">
                  <c:v>1.2999999999999999E-2</c:v>
                </c:pt>
                <c:pt idx="310" formatCode="0.000">
                  <c:v>2.5000000000000001E-2</c:v>
                </c:pt>
                <c:pt idx="311" formatCode="0.000">
                  <c:v>1.2E-2</c:v>
                </c:pt>
                <c:pt idx="312" formatCode="0.000">
                  <c:v>0.01</c:v>
                </c:pt>
                <c:pt idx="313" formatCode="0.000">
                  <c:v>1.2E-2</c:v>
                </c:pt>
                <c:pt idx="314" formatCode="0.000">
                  <c:v>1.2999999999999999E-2</c:v>
                </c:pt>
                <c:pt idx="315" formatCode="0.000">
                  <c:v>3.1E-2</c:v>
                </c:pt>
                <c:pt idx="316" formatCode="0.000">
                  <c:v>2.7E-2</c:v>
                </c:pt>
                <c:pt idx="317" formatCode="0.000">
                  <c:v>2.7E-2</c:v>
                </c:pt>
                <c:pt idx="318" formatCode="0.000">
                  <c:v>1.2999999999999999E-2</c:v>
                </c:pt>
                <c:pt idx="319" formatCode="0.000">
                  <c:v>1.2E-2</c:v>
                </c:pt>
                <c:pt idx="320" formatCode="0.000">
                  <c:v>8.9999999999999993E-3</c:v>
                </c:pt>
                <c:pt idx="321">
                  <c:v>1.7999999999999999E-2</c:v>
                </c:pt>
                <c:pt idx="322" formatCode="0.000">
                  <c:v>1.0999999999999999E-2</c:v>
                </c:pt>
                <c:pt idx="323">
                  <c:v>1.0999999999999999E-2</c:v>
                </c:pt>
                <c:pt idx="324" formatCode="0.000">
                  <c:v>1.9E-2</c:v>
                </c:pt>
                <c:pt idx="325">
                  <c:v>1.9E-2</c:v>
                </c:pt>
                <c:pt idx="326" formatCode="0.000">
                  <c:v>1.9E-2</c:v>
                </c:pt>
                <c:pt idx="327">
                  <c:v>1.7000000000000001E-2</c:v>
                </c:pt>
                <c:pt idx="328">
                  <c:v>1.7999999999999999E-2</c:v>
                </c:pt>
                <c:pt idx="329">
                  <c:v>0.02</c:v>
                </c:pt>
                <c:pt idx="330" formatCode="0.000">
                  <c:v>1.7000000000000001E-2</c:v>
                </c:pt>
                <c:pt idx="331" formatCode="0.000">
                  <c:v>1.4999999999999999E-2</c:v>
                </c:pt>
                <c:pt idx="332" formatCode="0.000">
                  <c:v>1.4E-2</c:v>
                </c:pt>
                <c:pt idx="333" formatCode="0.000">
                  <c:v>1.2E-2</c:v>
                </c:pt>
                <c:pt idx="334" formatCode="0.000">
                  <c:v>1.4999999999999999E-2</c:v>
                </c:pt>
                <c:pt idx="335" formatCode="0.000">
                  <c:v>4.7E-2</c:v>
                </c:pt>
                <c:pt idx="336" formatCode="0.000">
                  <c:v>1.7999999999999999E-2</c:v>
                </c:pt>
                <c:pt idx="337" formatCode="0.000">
                  <c:v>2.4E-2</c:v>
                </c:pt>
                <c:pt idx="338">
                  <c:v>1.9E-2</c:v>
                </c:pt>
                <c:pt idx="339">
                  <c:v>1.6E-2</c:v>
                </c:pt>
                <c:pt idx="340" formatCode="0.000">
                  <c:v>1.6E-2</c:v>
                </c:pt>
                <c:pt idx="341" formatCode="0.000">
                  <c:v>1.2E-2</c:v>
                </c:pt>
                <c:pt idx="342">
                  <c:v>1.2999999999999999E-2</c:v>
                </c:pt>
                <c:pt idx="343" formatCode="0.000">
                  <c:v>0.01</c:v>
                </c:pt>
                <c:pt idx="344">
                  <c:v>1.0999999999999999E-2</c:v>
                </c:pt>
                <c:pt idx="345" formatCode="0.000">
                  <c:v>1.2999999999999999E-2</c:v>
                </c:pt>
                <c:pt idx="346" formatCode="0.000">
                  <c:v>0.01</c:v>
                </c:pt>
                <c:pt idx="347" formatCode="0.000">
                  <c:v>1.2999999999999999E-2</c:v>
                </c:pt>
                <c:pt idx="348">
                  <c:v>1.4E-2</c:v>
                </c:pt>
                <c:pt idx="349" formatCode="0.000">
                  <c:v>1.2999999999999999E-2</c:v>
                </c:pt>
                <c:pt idx="350" formatCode="0.000">
                  <c:v>2E-3</c:v>
                </c:pt>
                <c:pt idx="351" formatCode="0.000">
                  <c:v>6.0000000000000001E-3</c:v>
                </c:pt>
                <c:pt idx="352" formatCode="0.000">
                  <c:v>2E-3</c:v>
                </c:pt>
                <c:pt idx="353">
                  <c:v>0</c:v>
                </c:pt>
                <c:pt idx="354" formatCode="0.000">
                  <c:v>1.0999999999999999E-2</c:v>
                </c:pt>
                <c:pt idx="355" formatCode="0.000">
                  <c:v>1.2999999999999999E-2</c:v>
                </c:pt>
                <c:pt idx="356" formatCode="0.000">
                  <c:v>1.6E-2</c:v>
                </c:pt>
                <c:pt idx="357" formatCode="0.000">
                  <c:v>7.0000000000000001E-3</c:v>
                </c:pt>
                <c:pt idx="358" formatCode="0.000">
                  <c:v>7.0000000000000001E-3</c:v>
                </c:pt>
                <c:pt idx="359">
                  <c:v>6.0000000000000001E-3</c:v>
                </c:pt>
                <c:pt idx="360" formatCode="0.000">
                  <c:v>1.2E-2</c:v>
                </c:pt>
                <c:pt idx="361" formatCode="0.000">
                  <c:v>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0-4A39-B997-4CD0DF25EAA0}"/>
            </c:ext>
          </c:extLst>
        </c:ser>
        <c:ser>
          <c:idx val="7"/>
          <c:order val="6"/>
          <c:tx>
            <c:strRef>
              <c:f>FosfatosDiario!$K$7</c:f>
              <c:strCache>
                <c:ptCount val="1"/>
                <c:pt idx="0">
                  <c:v>Lengua de Vaca</c:v>
                </c:pt>
              </c:strCache>
            </c:strRef>
          </c:tx>
          <c:cat>
            <c:strRef>
              <c:f>FosfatosDiario!$B$8:$B$378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FosfatosDiario!$K$8:$K$378</c:f>
              <c:numCache>
                <c:formatCode>General</c:formatCode>
                <c:ptCount val="365"/>
                <c:pt idx="45" formatCode="0.000">
                  <c:v>7.9000000000000008E-3</c:v>
                </c:pt>
                <c:pt idx="46" formatCode="0.000">
                  <c:v>4.3E-3</c:v>
                </c:pt>
                <c:pt idx="47" formatCode="0.000">
                  <c:v>7.7999999999999996E-3</c:v>
                </c:pt>
                <c:pt idx="48" formatCode="0.000">
                  <c:v>5.5999999999999999E-3</c:v>
                </c:pt>
                <c:pt idx="49" formatCode="0.000">
                  <c:v>2.5999999999999999E-3</c:v>
                </c:pt>
                <c:pt idx="50" formatCode="0.000">
                  <c:v>4.3E-3</c:v>
                </c:pt>
                <c:pt idx="51" formatCode="0.000">
                  <c:v>3.0000000000000001E-3</c:v>
                </c:pt>
                <c:pt idx="52" formatCode="0.000">
                  <c:v>2.5999999999999999E-3</c:v>
                </c:pt>
                <c:pt idx="53" formatCode="0.00">
                  <c:v>2.2800000000000001E-2</c:v>
                </c:pt>
                <c:pt idx="54">
                  <c:v>0</c:v>
                </c:pt>
                <c:pt idx="55">
                  <c:v>0</c:v>
                </c:pt>
                <c:pt idx="56" formatCode="0.00">
                  <c:v>8.3799999999999999E-2</c:v>
                </c:pt>
                <c:pt idx="57" formatCode="0.00">
                  <c:v>0.48170000000000002</c:v>
                </c:pt>
                <c:pt idx="58">
                  <c:v>0</c:v>
                </c:pt>
                <c:pt idx="59" formatCode="0.00">
                  <c:v>0.55300000000000005</c:v>
                </c:pt>
                <c:pt idx="60" formatCode="0.00">
                  <c:v>3.3000000000000002E-2</c:v>
                </c:pt>
                <c:pt idx="61">
                  <c:v>4.8000000000000001E-2</c:v>
                </c:pt>
                <c:pt idx="62">
                  <c:v>9.7999999999999997E-3</c:v>
                </c:pt>
                <c:pt idx="63">
                  <c:v>8.2000000000000007E-3</c:v>
                </c:pt>
                <c:pt idx="64">
                  <c:v>7.3000000000000001E-3</c:v>
                </c:pt>
                <c:pt idx="65">
                  <c:v>2.0199999999999999E-2</c:v>
                </c:pt>
                <c:pt idx="66">
                  <c:v>3.0200000000000001E-2</c:v>
                </c:pt>
                <c:pt idx="67">
                  <c:v>4.9099999999999998E-2</c:v>
                </c:pt>
                <c:pt idx="68">
                  <c:v>3.1E-2</c:v>
                </c:pt>
                <c:pt idx="69">
                  <c:v>2.1999999999999999E-2</c:v>
                </c:pt>
                <c:pt idx="70">
                  <c:v>1.9699999999999999E-2</c:v>
                </c:pt>
                <c:pt idx="71">
                  <c:v>1.18E-2</c:v>
                </c:pt>
                <c:pt idx="72">
                  <c:v>1.09E-2</c:v>
                </c:pt>
                <c:pt idx="73">
                  <c:v>7.9000000000000008E-3</c:v>
                </c:pt>
                <c:pt idx="74">
                  <c:v>1.4800000000000001E-2</c:v>
                </c:pt>
                <c:pt idx="75">
                  <c:v>1.4200000000000001E-2</c:v>
                </c:pt>
                <c:pt idx="76">
                  <c:v>1.4800000000000001E-2</c:v>
                </c:pt>
                <c:pt idx="77">
                  <c:v>7.6E-3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7.0999999999999994E-2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 formatCode="0.000">
                  <c:v>1.1999999999999999E-3</c:v>
                </c:pt>
                <c:pt idx="232" formatCode="0.000">
                  <c:v>2.8E-3</c:v>
                </c:pt>
                <c:pt idx="233" formatCode="0.000">
                  <c:v>8.0000000000000004E-4</c:v>
                </c:pt>
                <c:pt idx="234">
                  <c:v>2E-3</c:v>
                </c:pt>
                <c:pt idx="235" formatCode="0.000">
                  <c:v>8.9999999999999998E-4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0-4A39-B997-4CD0DF25EAA0}"/>
            </c:ext>
          </c:extLst>
        </c:ser>
        <c:ser>
          <c:idx val="1"/>
          <c:order val="7"/>
          <c:tx>
            <c:strRef>
              <c:f>FosfatosDiario!$L$7</c:f>
              <c:strCache>
                <c:ptCount val="1"/>
                <c:pt idx="0">
                  <c:v>Valla Militar</c:v>
                </c:pt>
              </c:strCache>
            </c:strRef>
          </c:tx>
          <c:cat>
            <c:strRef>
              <c:f>FosfatosDiario!$B$8:$B$378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FosfatosDiario!$L$8:$L$378</c:f>
              <c:numCache>
                <c:formatCode>0.00</c:formatCode>
                <c:ptCount val="365"/>
                <c:pt idx="29" formatCode="0">
                  <c:v>0</c:v>
                </c:pt>
                <c:pt idx="30" formatCode="0">
                  <c:v>0</c:v>
                </c:pt>
                <c:pt idx="31" formatCode="0">
                  <c:v>0</c:v>
                </c:pt>
                <c:pt idx="32" formatCode="0">
                  <c:v>0</c:v>
                </c:pt>
                <c:pt idx="33" formatCode="0">
                  <c:v>0</c:v>
                </c:pt>
                <c:pt idx="34" formatCode="0">
                  <c:v>0</c:v>
                </c:pt>
                <c:pt idx="35" formatCode="0">
                  <c:v>0</c:v>
                </c:pt>
                <c:pt idx="36" formatCode="0">
                  <c:v>0</c:v>
                </c:pt>
                <c:pt idx="37" formatCode="0">
                  <c:v>0</c:v>
                </c:pt>
                <c:pt idx="38" formatCode="0">
                  <c:v>0</c:v>
                </c:pt>
                <c:pt idx="39" formatCode="0">
                  <c:v>0</c:v>
                </c:pt>
                <c:pt idx="40" formatCode="0.000">
                  <c:v>1.1000000000000001E-3</c:v>
                </c:pt>
                <c:pt idx="41" formatCode="0">
                  <c:v>0</c:v>
                </c:pt>
                <c:pt idx="42" formatCode="0.0000">
                  <c:v>4.1999999999999997E-3</c:v>
                </c:pt>
                <c:pt idx="44" formatCode="0.000">
                  <c:v>4.3900000000000002E-2</c:v>
                </c:pt>
                <c:pt idx="45" formatCode="0.000">
                  <c:v>5.1000000000000004E-3</c:v>
                </c:pt>
                <c:pt idx="46" formatCode="0.000">
                  <c:v>1.3100000000000001E-2</c:v>
                </c:pt>
                <c:pt idx="47" formatCode="0.000">
                  <c:v>5.7999999999999996E-3</c:v>
                </c:pt>
                <c:pt idx="48" formatCode="0.000">
                  <c:v>2.3E-3</c:v>
                </c:pt>
                <c:pt idx="50" formatCode="0.000">
                  <c:v>8.9999999999999993E-3</c:v>
                </c:pt>
                <c:pt idx="51" formatCode="0.000">
                  <c:v>6.9999999999999999E-4</c:v>
                </c:pt>
                <c:pt idx="52" formatCode="0.000">
                  <c:v>0</c:v>
                </c:pt>
                <c:pt idx="53" formatCode="0.000">
                  <c:v>1.6000000000000001E-3</c:v>
                </c:pt>
                <c:pt idx="54" formatCode="0.000">
                  <c:v>2.5999999999999999E-3</c:v>
                </c:pt>
                <c:pt idx="55" formatCode="0.000">
                  <c:v>0.70140000000000002</c:v>
                </c:pt>
                <c:pt idx="56" formatCode="0.000">
                  <c:v>0.14610000000000001</c:v>
                </c:pt>
                <c:pt idx="57" formatCode="0.000">
                  <c:v>0.47310000000000002</c:v>
                </c:pt>
                <c:pt idx="58" formatCode="0.000">
                  <c:v>1.77E-2</c:v>
                </c:pt>
                <c:pt idx="59" formatCode="0.000">
                  <c:v>4.6399999999999997E-2</c:v>
                </c:pt>
                <c:pt idx="60" formatCode="0.000">
                  <c:v>6.3E-3</c:v>
                </c:pt>
                <c:pt idx="61" formatCode="0.000">
                  <c:v>3.8E-3</c:v>
                </c:pt>
                <c:pt idx="62" formatCode="0">
                  <c:v>0</c:v>
                </c:pt>
                <c:pt idx="63" formatCode="0">
                  <c:v>0</c:v>
                </c:pt>
                <c:pt idx="64" formatCode="0.000">
                  <c:v>4.1999999999999997E-3</c:v>
                </c:pt>
                <c:pt idx="65" formatCode="0.000">
                  <c:v>8.3999999999999995E-3</c:v>
                </c:pt>
                <c:pt idx="70" formatCode="0">
                  <c:v>0</c:v>
                </c:pt>
                <c:pt idx="79" formatCode="0">
                  <c:v>0</c:v>
                </c:pt>
                <c:pt idx="85" formatCode="0">
                  <c:v>0</c:v>
                </c:pt>
                <c:pt idx="94" formatCode="0">
                  <c:v>0</c:v>
                </c:pt>
                <c:pt idx="100" formatCode="0">
                  <c:v>0</c:v>
                </c:pt>
                <c:pt idx="106" formatCode="0.000">
                  <c:v>0</c:v>
                </c:pt>
                <c:pt idx="111" formatCode="0.000">
                  <c:v>0</c:v>
                </c:pt>
                <c:pt idx="127" formatCode="0.000">
                  <c:v>0</c:v>
                </c:pt>
                <c:pt idx="134" formatCode="0.000">
                  <c:v>0</c:v>
                </c:pt>
                <c:pt idx="141" formatCode="0.000">
                  <c:v>0</c:v>
                </c:pt>
                <c:pt idx="148" formatCode="0.000">
                  <c:v>0</c:v>
                </c:pt>
                <c:pt idx="155" formatCode="0.000">
                  <c:v>0</c:v>
                </c:pt>
                <c:pt idx="211" formatCode="0.000">
                  <c:v>0</c:v>
                </c:pt>
                <c:pt idx="214" formatCode="0.000">
                  <c:v>0</c:v>
                </c:pt>
                <c:pt idx="216" formatCode="0.000">
                  <c:v>0</c:v>
                </c:pt>
                <c:pt idx="219" formatCode="0.000">
                  <c:v>0</c:v>
                </c:pt>
                <c:pt idx="222" formatCode="0.000">
                  <c:v>0</c:v>
                </c:pt>
                <c:pt idx="225" formatCode="0.000">
                  <c:v>0</c:v>
                </c:pt>
                <c:pt idx="228" formatCode="0.000">
                  <c:v>0</c:v>
                </c:pt>
                <c:pt idx="231" formatCode="0.000">
                  <c:v>0</c:v>
                </c:pt>
                <c:pt idx="233" formatCode="0.000">
                  <c:v>0</c:v>
                </c:pt>
                <c:pt idx="235" formatCode="0.000">
                  <c:v>0</c:v>
                </c:pt>
                <c:pt idx="238" formatCode="0.000">
                  <c:v>0</c:v>
                </c:pt>
                <c:pt idx="241" formatCode="0.000">
                  <c:v>0</c:v>
                </c:pt>
                <c:pt idx="244" formatCode="0.000">
                  <c:v>0</c:v>
                </c:pt>
                <c:pt idx="247" formatCode="0.000">
                  <c:v>0</c:v>
                </c:pt>
                <c:pt idx="250" formatCode="0.000">
                  <c:v>0</c:v>
                </c:pt>
                <c:pt idx="253" formatCode="0.000">
                  <c:v>0</c:v>
                </c:pt>
                <c:pt idx="256" formatCode="0.000">
                  <c:v>0</c:v>
                </c:pt>
                <c:pt idx="259" formatCode="0.000">
                  <c:v>0</c:v>
                </c:pt>
                <c:pt idx="262" formatCode="0.000">
                  <c:v>0</c:v>
                </c:pt>
                <c:pt idx="265" formatCode="0.000">
                  <c:v>0</c:v>
                </c:pt>
                <c:pt idx="268" formatCode="0.000">
                  <c:v>0</c:v>
                </c:pt>
                <c:pt idx="271" formatCode="0.000">
                  <c:v>0</c:v>
                </c:pt>
                <c:pt idx="274" formatCode="0.000">
                  <c:v>0</c:v>
                </c:pt>
                <c:pt idx="277" formatCode="0.000">
                  <c:v>0</c:v>
                </c:pt>
                <c:pt idx="280" formatCode="0.000">
                  <c:v>0</c:v>
                </c:pt>
                <c:pt idx="283" formatCode="0.000">
                  <c:v>0</c:v>
                </c:pt>
                <c:pt idx="286" formatCode="0.000">
                  <c:v>0</c:v>
                </c:pt>
                <c:pt idx="288" formatCode="0.000">
                  <c:v>0</c:v>
                </c:pt>
                <c:pt idx="291" formatCode="0.000">
                  <c:v>0</c:v>
                </c:pt>
                <c:pt idx="294" formatCode="0.000">
                  <c:v>0</c:v>
                </c:pt>
                <c:pt idx="297" formatCode="0.000">
                  <c:v>0</c:v>
                </c:pt>
                <c:pt idx="299" formatCode="0.000">
                  <c:v>0</c:v>
                </c:pt>
                <c:pt idx="302" formatCode="0.000">
                  <c:v>0</c:v>
                </c:pt>
                <c:pt idx="305" formatCode="0.000">
                  <c:v>0</c:v>
                </c:pt>
                <c:pt idx="308" formatCode="0.000">
                  <c:v>0</c:v>
                </c:pt>
                <c:pt idx="310" formatCode="0.000">
                  <c:v>0</c:v>
                </c:pt>
                <c:pt idx="313" formatCode="0.000">
                  <c:v>0</c:v>
                </c:pt>
                <c:pt idx="315" formatCode="0.000">
                  <c:v>0</c:v>
                </c:pt>
                <c:pt idx="318" formatCode="0.000">
                  <c:v>5.0000000000000001E-3</c:v>
                </c:pt>
                <c:pt idx="321" formatCode="0.000">
                  <c:v>0</c:v>
                </c:pt>
                <c:pt idx="324" formatCode="0.000">
                  <c:v>0</c:v>
                </c:pt>
                <c:pt idx="327" formatCode="0.000">
                  <c:v>0</c:v>
                </c:pt>
                <c:pt idx="329" formatCode="0.000">
                  <c:v>0</c:v>
                </c:pt>
                <c:pt idx="332" formatCode="0.000">
                  <c:v>0</c:v>
                </c:pt>
                <c:pt idx="335" formatCode="0.000">
                  <c:v>0</c:v>
                </c:pt>
                <c:pt idx="338" formatCode="0.000">
                  <c:v>0</c:v>
                </c:pt>
                <c:pt idx="339" formatCode="0.000">
                  <c:v>0</c:v>
                </c:pt>
                <c:pt idx="340" formatCode="0.000">
                  <c:v>0</c:v>
                </c:pt>
                <c:pt idx="341" formatCode="0.000">
                  <c:v>0</c:v>
                </c:pt>
                <c:pt idx="342" formatCode="0.000">
                  <c:v>0</c:v>
                </c:pt>
                <c:pt idx="343" formatCode="0.000">
                  <c:v>0</c:v>
                </c:pt>
                <c:pt idx="344" formatCode="0.000">
                  <c:v>0</c:v>
                </c:pt>
                <c:pt idx="345" formatCode="0.000">
                  <c:v>0</c:v>
                </c:pt>
                <c:pt idx="346" formatCode="0.000">
                  <c:v>0</c:v>
                </c:pt>
                <c:pt idx="347" formatCode="0.000">
                  <c:v>0</c:v>
                </c:pt>
                <c:pt idx="348" formatCode="0.000">
                  <c:v>0</c:v>
                </c:pt>
                <c:pt idx="349" formatCode="0.000">
                  <c:v>0</c:v>
                </c:pt>
                <c:pt idx="350" formatCode="0.000">
                  <c:v>0</c:v>
                </c:pt>
                <c:pt idx="351" formatCode="0.000">
                  <c:v>0</c:v>
                </c:pt>
                <c:pt idx="352" formatCode="0.000">
                  <c:v>0</c:v>
                </c:pt>
                <c:pt idx="353" formatCode="0.000">
                  <c:v>0</c:v>
                </c:pt>
                <c:pt idx="354" formatCode="0.000">
                  <c:v>0</c:v>
                </c:pt>
                <c:pt idx="355" formatCode="0.000">
                  <c:v>0</c:v>
                </c:pt>
                <c:pt idx="356" formatCode="0.000">
                  <c:v>0</c:v>
                </c:pt>
                <c:pt idx="357" formatCode="0.000">
                  <c:v>0</c:v>
                </c:pt>
                <c:pt idx="358" formatCode="0.000">
                  <c:v>0</c:v>
                </c:pt>
                <c:pt idx="359" formatCode="0.000">
                  <c:v>0</c:v>
                </c:pt>
                <c:pt idx="360" formatCode="0.000">
                  <c:v>0</c:v>
                </c:pt>
                <c:pt idx="361" formatCode="0.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52-46D0-BE10-91D6CE0DE5B6}"/>
            </c:ext>
          </c:extLst>
        </c:ser>
        <c:ser>
          <c:idx val="8"/>
          <c:order val="8"/>
          <c:tx>
            <c:strRef>
              <c:f>FosfatosDiario!$M$7</c:f>
              <c:strCache>
                <c:ptCount val="1"/>
                <c:pt idx="0">
                  <c:v>Freático Los Alcázares</c:v>
                </c:pt>
              </c:strCache>
            </c:strRef>
          </c:tx>
          <c:cat>
            <c:strRef>
              <c:f>FosfatosDiario!$B$8:$B$378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FosfatosDiario!$M$8:$M$378</c:f>
              <c:numCache>
                <c:formatCode>0.00</c:formatCode>
                <c:ptCount val="365"/>
                <c:pt idx="30">
                  <c:v>0.25700000000000001</c:v>
                </c:pt>
                <c:pt idx="31">
                  <c:v>0.158</c:v>
                </c:pt>
                <c:pt idx="32">
                  <c:v>0.156</c:v>
                </c:pt>
                <c:pt idx="33">
                  <c:v>0.19600000000000001</c:v>
                </c:pt>
                <c:pt idx="34">
                  <c:v>8.6999999999999994E-2</c:v>
                </c:pt>
                <c:pt idx="35">
                  <c:v>0.193</c:v>
                </c:pt>
                <c:pt idx="36">
                  <c:v>0.253</c:v>
                </c:pt>
                <c:pt idx="37">
                  <c:v>8.6999999999999994E-2</c:v>
                </c:pt>
                <c:pt idx="38">
                  <c:v>0.30099999999999999</c:v>
                </c:pt>
                <c:pt idx="39">
                  <c:v>4.5999999999999999E-2</c:v>
                </c:pt>
                <c:pt idx="40">
                  <c:v>0.13700000000000001</c:v>
                </c:pt>
                <c:pt idx="41">
                  <c:v>0.114</c:v>
                </c:pt>
                <c:pt idx="42">
                  <c:v>0.17</c:v>
                </c:pt>
                <c:pt idx="43">
                  <c:v>9.6000000000000002E-2</c:v>
                </c:pt>
                <c:pt idx="44">
                  <c:v>0.48399999999999999</c:v>
                </c:pt>
                <c:pt idx="45">
                  <c:v>0.23599999999999999</c:v>
                </c:pt>
                <c:pt idx="46">
                  <c:v>0.57199999999999995</c:v>
                </c:pt>
                <c:pt idx="47">
                  <c:v>0.48099999999999998</c:v>
                </c:pt>
                <c:pt idx="48">
                  <c:v>0.47899999999999998</c:v>
                </c:pt>
                <c:pt idx="49">
                  <c:v>0.182</c:v>
                </c:pt>
                <c:pt idx="50">
                  <c:v>0.28499999999999998</c:v>
                </c:pt>
                <c:pt idx="51">
                  <c:v>0.26100000000000001</c:v>
                </c:pt>
                <c:pt idx="52">
                  <c:v>0.218</c:v>
                </c:pt>
                <c:pt idx="53">
                  <c:v>0.19600000000000001</c:v>
                </c:pt>
                <c:pt idx="54">
                  <c:v>0.10199999999999999</c:v>
                </c:pt>
                <c:pt idx="55">
                  <c:v>1.6579999999999999</c:v>
                </c:pt>
                <c:pt idx="56">
                  <c:v>0.72799999999999998</c:v>
                </c:pt>
                <c:pt idx="57">
                  <c:v>1.2170000000000001</c:v>
                </c:pt>
                <c:pt idx="58">
                  <c:v>0.53200000000000003</c:v>
                </c:pt>
                <c:pt idx="59">
                  <c:v>1.6539999999999999</c:v>
                </c:pt>
                <c:pt idx="60">
                  <c:v>0.64400000000000002</c:v>
                </c:pt>
                <c:pt idx="61">
                  <c:v>0.26100000000000001</c:v>
                </c:pt>
                <c:pt idx="62">
                  <c:v>0.104</c:v>
                </c:pt>
                <c:pt idx="63">
                  <c:v>0.23599999999999999</c:v>
                </c:pt>
                <c:pt idx="64">
                  <c:v>0.113</c:v>
                </c:pt>
                <c:pt idx="65">
                  <c:v>0.28499999999999998</c:v>
                </c:pt>
                <c:pt idx="66">
                  <c:v>0.23100000000000001</c:v>
                </c:pt>
                <c:pt idx="67">
                  <c:v>0.311</c:v>
                </c:pt>
                <c:pt idx="68">
                  <c:v>0.29699999999999999</c:v>
                </c:pt>
                <c:pt idx="69">
                  <c:v>0.21199999999999999</c:v>
                </c:pt>
                <c:pt idx="70">
                  <c:v>0.26200000000000001</c:v>
                </c:pt>
                <c:pt idx="71">
                  <c:v>0.26200000000000001</c:v>
                </c:pt>
                <c:pt idx="72">
                  <c:v>0.34499999999999997</c:v>
                </c:pt>
                <c:pt idx="73">
                  <c:v>0.29399999999999998</c:v>
                </c:pt>
                <c:pt idx="74">
                  <c:v>0.20399999999999999</c:v>
                </c:pt>
                <c:pt idx="75">
                  <c:v>0.20399999999999999</c:v>
                </c:pt>
                <c:pt idx="76">
                  <c:v>5.6000000000000001E-2</c:v>
                </c:pt>
                <c:pt idx="77">
                  <c:v>7.5999999999999998E-2</c:v>
                </c:pt>
                <c:pt idx="78">
                  <c:v>0.27</c:v>
                </c:pt>
                <c:pt idx="79">
                  <c:v>0.317</c:v>
                </c:pt>
                <c:pt idx="80">
                  <c:v>0.21299999999999999</c:v>
                </c:pt>
                <c:pt idx="81">
                  <c:v>0.20399999999999999</c:v>
                </c:pt>
                <c:pt idx="82">
                  <c:v>0.34799999999999998</c:v>
                </c:pt>
                <c:pt idx="83">
                  <c:v>0.374</c:v>
                </c:pt>
                <c:pt idx="84">
                  <c:v>0.16400000000000001</c:v>
                </c:pt>
                <c:pt idx="85">
                  <c:v>0.13700000000000001</c:v>
                </c:pt>
                <c:pt idx="86">
                  <c:v>7.8E-2</c:v>
                </c:pt>
                <c:pt idx="87">
                  <c:v>0.36</c:v>
                </c:pt>
                <c:pt idx="88">
                  <c:v>0.1</c:v>
                </c:pt>
                <c:pt idx="89">
                  <c:v>0.11</c:v>
                </c:pt>
                <c:pt idx="90">
                  <c:v>0.11</c:v>
                </c:pt>
                <c:pt idx="91">
                  <c:v>0.10100000000000001</c:v>
                </c:pt>
                <c:pt idx="92">
                  <c:v>0.38700000000000001</c:v>
                </c:pt>
                <c:pt idx="93">
                  <c:v>0.25</c:v>
                </c:pt>
                <c:pt idx="94">
                  <c:v>0.34100000000000003</c:v>
                </c:pt>
                <c:pt idx="95">
                  <c:v>0.217</c:v>
                </c:pt>
                <c:pt idx="96">
                  <c:v>0.33600000000000002</c:v>
                </c:pt>
                <c:pt idx="97">
                  <c:v>0.34699999999999998</c:v>
                </c:pt>
                <c:pt idx="98">
                  <c:v>0.34399999999999997</c:v>
                </c:pt>
                <c:pt idx="99">
                  <c:v>0.34200000000000003</c:v>
                </c:pt>
                <c:pt idx="100">
                  <c:v>0.64200000000000002</c:v>
                </c:pt>
                <c:pt idx="101">
                  <c:v>0.248</c:v>
                </c:pt>
                <c:pt idx="102">
                  <c:v>0.33600000000000002</c:v>
                </c:pt>
                <c:pt idx="103">
                  <c:v>0.376</c:v>
                </c:pt>
                <c:pt idx="104">
                  <c:v>0.63500000000000001</c:v>
                </c:pt>
                <c:pt idx="105">
                  <c:v>0.20499999999999999</c:v>
                </c:pt>
                <c:pt idx="106">
                  <c:v>0.22700000000000001</c:v>
                </c:pt>
                <c:pt idx="107">
                  <c:v>0.27100000000000002</c:v>
                </c:pt>
                <c:pt idx="108">
                  <c:v>0.30199999999999999</c:v>
                </c:pt>
                <c:pt idx="109">
                  <c:v>0.39200000000000002</c:v>
                </c:pt>
                <c:pt idx="110">
                  <c:v>0.253</c:v>
                </c:pt>
                <c:pt idx="111">
                  <c:v>0.15</c:v>
                </c:pt>
                <c:pt idx="112">
                  <c:v>0.21299999999999999</c:v>
                </c:pt>
                <c:pt idx="113">
                  <c:v>0.217</c:v>
                </c:pt>
                <c:pt idx="114">
                  <c:v>0.17299999999999999</c:v>
                </c:pt>
                <c:pt idx="115">
                  <c:v>0.20599999999999999</c:v>
                </c:pt>
                <c:pt idx="116">
                  <c:v>0.13200000000000001</c:v>
                </c:pt>
                <c:pt idx="117">
                  <c:v>0.14599999999999999</c:v>
                </c:pt>
                <c:pt idx="118">
                  <c:v>0.16600000000000001</c:v>
                </c:pt>
                <c:pt idx="119">
                  <c:v>0.16800000000000001</c:v>
                </c:pt>
                <c:pt idx="120">
                  <c:v>0.18</c:v>
                </c:pt>
                <c:pt idx="121">
                  <c:v>0.17599999999999999</c:v>
                </c:pt>
                <c:pt idx="122">
                  <c:v>0.223</c:v>
                </c:pt>
                <c:pt idx="123">
                  <c:v>0.23699999999999999</c:v>
                </c:pt>
                <c:pt idx="124">
                  <c:v>0.17399999999999999</c:v>
                </c:pt>
                <c:pt idx="125">
                  <c:v>7.3999999999999996E-2</c:v>
                </c:pt>
                <c:pt idx="126">
                  <c:v>0.11700000000000001</c:v>
                </c:pt>
                <c:pt idx="127">
                  <c:v>0.17299999999999999</c:v>
                </c:pt>
                <c:pt idx="128">
                  <c:v>0.18099999999999999</c:v>
                </c:pt>
                <c:pt idx="129">
                  <c:v>0.154</c:v>
                </c:pt>
                <c:pt idx="130">
                  <c:v>0.20599999999999999</c:v>
                </c:pt>
                <c:pt idx="131">
                  <c:v>0.17499999999999999</c:v>
                </c:pt>
                <c:pt idx="132">
                  <c:v>0.17399999999999999</c:v>
                </c:pt>
                <c:pt idx="133">
                  <c:v>0.112</c:v>
                </c:pt>
                <c:pt idx="134">
                  <c:v>0.182</c:v>
                </c:pt>
                <c:pt idx="135">
                  <c:v>0.13100000000000001</c:v>
                </c:pt>
                <c:pt idx="136">
                  <c:v>0.123</c:v>
                </c:pt>
                <c:pt idx="137">
                  <c:v>9.6000000000000002E-2</c:v>
                </c:pt>
                <c:pt idx="138">
                  <c:v>9.8000000000000004E-2</c:v>
                </c:pt>
                <c:pt idx="139">
                  <c:v>9.8000000000000004E-2</c:v>
                </c:pt>
                <c:pt idx="140">
                  <c:v>0.04</c:v>
                </c:pt>
                <c:pt idx="141">
                  <c:v>0.123</c:v>
                </c:pt>
                <c:pt idx="142">
                  <c:v>0.22900000000000001</c:v>
                </c:pt>
                <c:pt idx="143">
                  <c:v>9.1999999999999998E-2</c:v>
                </c:pt>
                <c:pt idx="144">
                  <c:v>0.11600000000000001</c:v>
                </c:pt>
                <c:pt idx="145">
                  <c:v>0.126</c:v>
                </c:pt>
                <c:pt idx="146">
                  <c:v>0.17100000000000001</c:v>
                </c:pt>
                <c:pt idx="147">
                  <c:v>0.26600000000000001</c:v>
                </c:pt>
                <c:pt idx="148">
                  <c:v>0.29899999999999999</c:v>
                </c:pt>
                <c:pt idx="149">
                  <c:v>0.31</c:v>
                </c:pt>
                <c:pt idx="150">
                  <c:v>0.308</c:v>
                </c:pt>
                <c:pt idx="151">
                  <c:v>0.58099999999999996</c:v>
                </c:pt>
                <c:pt idx="152">
                  <c:v>0.47899999999999998</c:v>
                </c:pt>
                <c:pt idx="153">
                  <c:v>0.70599999999999996</c:v>
                </c:pt>
                <c:pt idx="154">
                  <c:v>0.223</c:v>
                </c:pt>
                <c:pt idx="155">
                  <c:v>0.42699999999999999</c:v>
                </c:pt>
                <c:pt idx="156">
                  <c:v>0.51900000000000002</c:v>
                </c:pt>
                <c:pt idx="157">
                  <c:v>0.68899999999999995</c:v>
                </c:pt>
                <c:pt idx="158">
                  <c:v>0.52600000000000002</c:v>
                </c:pt>
                <c:pt idx="159">
                  <c:v>0.71499999999999997</c:v>
                </c:pt>
                <c:pt idx="160">
                  <c:v>0.39900000000000002</c:v>
                </c:pt>
                <c:pt idx="161">
                  <c:v>0.26900000000000002</c:v>
                </c:pt>
                <c:pt idx="162">
                  <c:v>0.26600000000000001</c:v>
                </c:pt>
                <c:pt idx="163">
                  <c:v>0.32400000000000001</c:v>
                </c:pt>
                <c:pt idx="164">
                  <c:v>0.29599999999999999</c:v>
                </c:pt>
                <c:pt idx="165">
                  <c:v>0.52600000000000002</c:v>
                </c:pt>
                <c:pt idx="166">
                  <c:v>0.91600000000000004</c:v>
                </c:pt>
                <c:pt idx="167">
                  <c:v>0.68600000000000005</c:v>
                </c:pt>
                <c:pt idx="168">
                  <c:v>0.59099999999999997</c:v>
                </c:pt>
                <c:pt idx="169">
                  <c:v>1.4750000000000001</c:v>
                </c:pt>
                <c:pt idx="170">
                  <c:v>1.415</c:v>
                </c:pt>
                <c:pt idx="171">
                  <c:v>0.81699999999999995</c:v>
                </c:pt>
                <c:pt idx="172">
                  <c:v>0.80800000000000005</c:v>
                </c:pt>
                <c:pt idx="173">
                  <c:v>1.482</c:v>
                </c:pt>
                <c:pt idx="174">
                  <c:v>1.2330000000000001</c:v>
                </c:pt>
                <c:pt idx="175">
                  <c:v>1.208</c:v>
                </c:pt>
                <c:pt idx="176">
                  <c:v>0.65200000000000002</c:v>
                </c:pt>
                <c:pt idx="177">
                  <c:v>1.321</c:v>
                </c:pt>
                <c:pt idx="178">
                  <c:v>0.82499999999999996</c:v>
                </c:pt>
                <c:pt idx="179">
                  <c:v>0.64600000000000002</c:v>
                </c:pt>
                <c:pt idx="180">
                  <c:v>0.42</c:v>
                </c:pt>
                <c:pt idx="181">
                  <c:v>0.64</c:v>
                </c:pt>
                <c:pt idx="182">
                  <c:v>0.50700000000000001</c:v>
                </c:pt>
                <c:pt idx="183">
                  <c:v>0.57899999999999996</c:v>
                </c:pt>
                <c:pt idx="184">
                  <c:v>0.19800000000000001</c:v>
                </c:pt>
                <c:pt idx="185">
                  <c:v>0.13300000000000001</c:v>
                </c:pt>
                <c:pt idx="186">
                  <c:v>9.2999999999999999E-2</c:v>
                </c:pt>
                <c:pt idx="187">
                  <c:v>0.28799999999999998</c:v>
                </c:pt>
                <c:pt idx="188">
                  <c:v>0.24</c:v>
                </c:pt>
                <c:pt idx="189">
                  <c:v>0.23799999999999999</c:v>
                </c:pt>
                <c:pt idx="190">
                  <c:v>0.81</c:v>
                </c:pt>
                <c:pt idx="191">
                  <c:v>0.42499999999999999</c:v>
                </c:pt>
                <c:pt idx="192">
                  <c:v>0.32700000000000001</c:v>
                </c:pt>
                <c:pt idx="193">
                  <c:v>0.33700000000000002</c:v>
                </c:pt>
                <c:pt idx="194">
                  <c:v>0.20399999999999999</c:v>
                </c:pt>
                <c:pt idx="195">
                  <c:v>0.45100000000000001</c:v>
                </c:pt>
                <c:pt idx="196">
                  <c:v>0.126</c:v>
                </c:pt>
                <c:pt idx="197">
                  <c:v>0.06</c:v>
                </c:pt>
                <c:pt idx="198">
                  <c:v>5.2999999999999999E-2</c:v>
                </c:pt>
                <c:pt idx="199">
                  <c:v>0.10100000000000001</c:v>
                </c:pt>
                <c:pt idx="200">
                  <c:v>7.1999999999999995E-2</c:v>
                </c:pt>
                <c:pt idx="201">
                  <c:v>6.4000000000000001E-2</c:v>
                </c:pt>
                <c:pt idx="202">
                  <c:v>0.115</c:v>
                </c:pt>
                <c:pt idx="203">
                  <c:v>0.112</c:v>
                </c:pt>
                <c:pt idx="204">
                  <c:v>8.4000000000000005E-2</c:v>
                </c:pt>
                <c:pt idx="205">
                  <c:v>0.151</c:v>
                </c:pt>
                <c:pt idx="206">
                  <c:v>0.107</c:v>
                </c:pt>
                <c:pt idx="207">
                  <c:v>9.8000000000000004E-2</c:v>
                </c:pt>
                <c:pt idx="208">
                  <c:v>9.9000000000000005E-2</c:v>
                </c:pt>
                <c:pt idx="209">
                  <c:v>8.5000000000000006E-2</c:v>
                </c:pt>
                <c:pt idx="210">
                  <c:v>8.1000000000000003E-2</c:v>
                </c:pt>
                <c:pt idx="211">
                  <c:v>4.9000000000000002E-2</c:v>
                </c:pt>
                <c:pt idx="212">
                  <c:v>0.104</c:v>
                </c:pt>
                <c:pt idx="213">
                  <c:v>1.2999999999999999E-2</c:v>
                </c:pt>
                <c:pt idx="214">
                  <c:v>1.2E-2</c:v>
                </c:pt>
                <c:pt idx="215">
                  <c:v>0.20799999999999999</c:v>
                </c:pt>
                <c:pt idx="216">
                  <c:v>8.9999999999999993E-3</c:v>
                </c:pt>
                <c:pt idx="217">
                  <c:v>2.9000000000000001E-2</c:v>
                </c:pt>
                <c:pt idx="218">
                  <c:v>7.1999999999999995E-2</c:v>
                </c:pt>
                <c:pt idx="219">
                  <c:v>0.29899999999999999</c:v>
                </c:pt>
                <c:pt idx="220">
                  <c:v>0.63800000000000001</c:v>
                </c:pt>
                <c:pt idx="221">
                  <c:v>0.67400000000000004</c:v>
                </c:pt>
                <c:pt idx="222">
                  <c:v>0.28599999999999998</c:v>
                </c:pt>
                <c:pt idx="223">
                  <c:v>7.2999999999999995E-2</c:v>
                </c:pt>
                <c:pt idx="224">
                  <c:v>5.0999999999999997E-2</c:v>
                </c:pt>
                <c:pt idx="225">
                  <c:v>0.14599999999999999</c:v>
                </c:pt>
                <c:pt idx="226">
                  <c:v>1.7000000000000001E-2</c:v>
                </c:pt>
                <c:pt idx="227">
                  <c:v>0.14399999999999999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5.0000000000000001E-3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0.105</c:v>
                </c:pt>
                <c:pt idx="242">
                  <c:v>0.107</c:v>
                </c:pt>
                <c:pt idx="243">
                  <c:v>1.7000000000000001E-2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0.33800000000000002</c:v>
                </c:pt>
                <c:pt idx="252">
                  <c:v>0.14299999999999999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 formatCode="0.000">
                  <c:v>0.36</c:v>
                </c:pt>
                <c:pt idx="257">
                  <c:v>8.7999999999999995E-2</c:v>
                </c:pt>
                <c:pt idx="258">
                  <c:v>0.13700000000000001</c:v>
                </c:pt>
                <c:pt idx="259">
                  <c:v>9.7000000000000003E-2</c:v>
                </c:pt>
                <c:pt idx="260">
                  <c:v>0.109</c:v>
                </c:pt>
                <c:pt idx="261">
                  <c:v>0</c:v>
                </c:pt>
                <c:pt idx="262">
                  <c:v>2.4E-2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7.2999999999999995E-2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5.2999999999999999E-2</c:v>
                </c:pt>
                <c:pt idx="300">
                  <c:v>0.24099999999999999</c:v>
                </c:pt>
                <c:pt idx="301">
                  <c:v>2.5999999999999999E-2</c:v>
                </c:pt>
                <c:pt idx="302">
                  <c:v>6.4000000000000001E-2</c:v>
                </c:pt>
                <c:pt idx="303">
                  <c:v>0</c:v>
                </c:pt>
                <c:pt idx="304">
                  <c:v>2.5000000000000001E-2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4.1000000000000002E-2</c:v>
                </c:pt>
                <c:pt idx="312">
                  <c:v>3.5999999999999997E-2</c:v>
                </c:pt>
                <c:pt idx="313">
                  <c:v>0</c:v>
                </c:pt>
                <c:pt idx="314">
                  <c:v>0</c:v>
                </c:pt>
                <c:pt idx="315">
                  <c:v>2.1999999999999999E-2</c:v>
                </c:pt>
                <c:pt idx="316">
                  <c:v>2.1999999999999999E-2</c:v>
                </c:pt>
                <c:pt idx="317">
                  <c:v>1.0999999999999999E-2</c:v>
                </c:pt>
                <c:pt idx="318">
                  <c:v>1.7999999999999999E-2</c:v>
                </c:pt>
                <c:pt idx="319">
                  <c:v>0.123</c:v>
                </c:pt>
                <c:pt idx="320">
                  <c:v>0.112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1.0999999999999999E-2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0.29099999999999998</c:v>
                </c:pt>
                <c:pt idx="330">
                  <c:v>0.11899999999999999</c:v>
                </c:pt>
                <c:pt idx="331">
                  <c:v>8.7999999999999995E-2</c:v>
                </c:pt>
                <c:pt idx="332">
                  <c:v>0</c:v>
                </c:pt>
                <c:pt idx="333">
                  <c:v>5.8000000000000003E-2</c:v>
                </c:pt>
                <c:pt idx="334">
                  <c:v>5.2999999999999999E-2</c:v>
                </c:pt>
                <c:pt idx="335">
                  <c:v>0.193</c:v>
                </c:pt>
                <c:pt idx="336">
                  <c:v>0.127</c:v>
                </c:pt>
                <c:pt idx="337">
                  <c:v>7.2999999999999995E-2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2.1000000000000001E-2</c:v>
                </c:pt>
                <c:pt idx="343">
                  <c:v>5.0999999999999997E-2</c:v>
                </c:pt>
                <c:pt idx="344">
                  <c:v>4.7E-2</c:v>
                </c:pt>
                <c:pt idx="345">
                  <c:v>5.2999999999999999E-2</c:v>
                </c:pt>
                <c:pt idx="346">
                  <c:v>6.2E-2</c:v>
                </c:pt>
                <c:pt idx="347">
                  <c:v>3.4000000000000002E-2</c:v>
                </c:pt>
                <c:pt idx="348">
                  <c:v>0.13300000000000001</c:v>
                </c:pt>
                <c:pt idx="349">
                  <c:v>0.125</c:v>
                </c:pt>
                <c:pt idx="350">
                  <c:v>4.0000000000000001E-3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6.9000000000000006E-2</c:v>
                </c:pt>
                <c:pt idx="356">
                  <c:v>6.2E-2</c:v>
                </c:pt>
                <c:pt idx="357">
                  <c:v>1.9E-2</c:v>
                </c:pt>
                <c:pt idx="358">
                  <c:v>0.02</c:v>
                </c:pt>
                <c:pt idx="359">
                  <c:v>0</c:v>
                </c:pt>
                <c:pt idx="360">
                  <c:v>0.03</c:v>
                </c:pt>
                <c:pt idx="361">
                  <c:v>3.7999999999999999E-2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80-4A39-B997-4CD0DF25EAA0}"/>
            </c:ext>
          </c:extLst>
        </c:ser>
        <c:ser>
          <c:idx val="9"/>
          <c:order val="9"/>
          <c:tx>
            <c:strRef>
              <c:f>FosfatosDiario!$N$7</c:f>
              <c:strCache>
                <c:ptCount val="1"/>
                <c:pt idx="0">
                  <c:v>Venta Simón</c:v>
                </c:pt>
              </c:strCache>
            </c:strRef>
          </c:tx>
          <c:cat>
            <c:strRef>
              <c:f>FosfatosDiario!$B$8:$B$378</c:f>
              <c:strCache>
                <c:ptCount val="363"/>
                <c:pt idx="0">
                  <c:v>23/08/2021</c:v>
                </c:pt>
                <c:pt idx="1">
                  <c:v>24/08/2021</c:v>
                </c:pt>
                <c:pt idx="2">
                  <c:v>25/08/2021</c:v>
                </c:pt>
                <c:pt idx="3">
                  <c:v>26/08/2021</c:v>
                </c:pt>
                <c:pt idx="4">
                  <c:v>27/08/2021</c:v>
                </c:pt>
                <c:pt idx="5">
                  <c:v>28/08/2021</c:v>
                </c:pt>
                <c:pt idx="6">
                  <c:v>29/08/2021</c:v>
                </c:pt>
                <c:pt idx="7">
                  <c:v>30/08/2021</c:v>
                </c:pt>
                <c:pt idx="8">
                  <c:v>31/08/2021</c:v>
                </c:pt>
                <c:pt idx="9">
                  <c:v>01/09/2021</c:v>
                </c:pt>
                <c:pt idx="10">
                  <c:v>02/09/2021</c:v>
                </c:pt>
                <c:pt idx="11">
                  <c:v>03/09/2021</c:v>
                </c:pt>
                <c:pt idx="12">
                  <c:v>04/09/2021</c:v>
                </c:pt>
                <c:pt idx="13">
                  <c:v>05/09/2021</c:v>
                </c:pt>
                <c:pt idx="14">
                  <c:v>06/09/2021</c:v>
                </c:pt>
                <c:pt idx="15">
                  <c:v>07/09/2021</c:v>
                </c:pt>
                <c:pt idx="16">
                  <c:v>08/09/2021</c:v>
                </c:pt>
                <c:pt idx="17">
                  <c:v>09/09/2021</c:v>
                </c:pt>
                <c:pt idx="18">
                  <c:v>10/09/2021</c:v>
                </c:pt>
                <c:pt idx="19">
                  <c:v>11/09/2021</c:v>
                </c:pt>
                <c:pt idx="20">
                  <c:v>12/09/2021</c:v>
                </c:pt>
                <c:pt idx="21">
                  <c:v>13/09/2021</c:v>
                </c:pt>
                <c:pt idx="22">
                  <c:v>14/09/2021</c:v>
                </c:pt>
                <c:pt idx="23">
                  <c:v>15/09/2021</c:v>
                </c:pt>
                <c:pt idx="24">
                  <c:v>16/09/2021</c:v>
                </c:pt>
                <c:pt idx="25">
                  <c:v>17/09/2021</c:v>
                </c:pt>
                <c:pt idx="26">
                  <c:v>18/09/2021</c:v>
                </c:pt>
                <c:pt idx="27">
                  <c:v>19/09/2021</c:v>
                </c:pt>
                <c:pt idx="28">
                  <c:v>20/09/2021</c:v>
                </c:pt>
                <c:pt idx="29">
                  <c:v>23/09/2021</c:v>
                </c:pt>
                <c:pt idx="30">
                  <c:v>29-30/09/2021</c:v>
                </c:pt>
                <c:pt idx="31">
                  <c:v>07-08/10/2021</c:v>
                </c:pt>
                <c:pt idx="32">
                  <c:v>13-15/10/2021</c:v>
                </c:pt>
                <c:pt idx="33">
                  <c:v>20-22/10/2021</c:v>
                </c:pt>
                <c:pt idx="34">
                  <c:v>27-28/10/2021</c:v>
                </c:pt>
                <c:pt idx="35">
                  <c:v>04-05/11/2021</c:v>
                </c:pt>
                <c:pt idx="36">
                  <c:v>10-11/11/2021</c:v>
                </c:pt>
                <c:pt idx="37">
                  <c:v>17-18/11/2021</c:v>
                </c:pt>
                <c:pt idx="38">
                  <c:v>24-25/11/2021</c:v>
                </c:pt>
                <c:pt idx="39">
                  <c:v>01-02/12/2021</c:v>
                </c:pt>
                <c:pt idx="40">
                  <c:v>09-10/12/2021</c:v>
                </c:pt>
                <c:pt idx="41">
                  <c:v>15-17/12/2021</c:v>
                </c:pt>
                <c:pt idx="42">
                  <c:v>22-23/12/2021</c:v>
                </c:pt>
                <c:pt idx="43">
                  <c:v>29-30/12/2021</c:v>
                </c:pt>
                <c:pt idx="44">
                  <c:v>03-04/01/2022</c:v>
                </c:pt>
                <c:pt idx="45">
                  <c:v>12-13/01/2022</c:v>
                </c:pt>
                <c:pt idx="46">
                  <c:v>19-20/01/2022</c:v>
                </c:pt>
                <c:pt idx="47">
                  <c:v>24-25/01/2022</c:v>
                </c:pt>
                <c:pt idx="48">
                  <c:v>01-02/02/2022</c:v>
                </c:pt>
                <c:pt idx="49">
                  <c:v>09-10/02/2022</c:v>
                </c:pt>
                <c:pt idx="50">
                  <c:v>15-16/02/2022</c:v>
                </c:pt>
                <c:pt idx="51">
                  <c:v>23-24/02/2022</c:v>
                </c:pt>
                <c:pt idx="52">
                  <c:v>01-02/03/2022</c:v>
                </c:pt>
                <c:pt idx="53">
                  <c:v>09-10/03/2022</c:v>
                </c:pt>
                <c:pt idx="54">
                  <c:v>14-15/03/2022</c:v>
                </c:pt>
                <c:pt idx="55">
                  <c:v>22-24/03/2022</c:v>
                </c:pt>
                <c:pt idx="56">
                  <c:v>30-31/03/2022</c:v>
                </c:pt>
                <c:pt idx="57">
                  <c:v>04-06/04/2022</c:v>
                </c:pt>
                <c:pt idx="58">
                  <c:v>11/04/2022</c:v>
                </c:pt>
                <c:pt idx="59">
                  <c:v>21/04/2022</c:v>
                </c:pt>
                <c:pt idx="60">
                  <c:v>26-27/04/2022</c:v>
                </c:pt>
                <c:pt idx="61">
                  <c:v>05/05/2022</c:v>
                </c:pt>
                <c:pt idx="62">
                  <c:v>11-12/05/2022</c:v>
                </c:pt>
                <c:pt idx="63">
                  <c:v>18-19/05/2022</c:v>
                </c:pt>
                <c:pt idx="64">
                  <c:v>25-26/05/2022</c:v>
                </c:pt>
                <c:pt idx="65">
                  <c:v>02/06/2022</c:v>
                </c:pt>
                <c:pt idx="66">
                  <c:v>03/06/2022</c:v>
                </c:pt>
                <c:pt idx="67">
                  <c:v>04/06/2022</c:v>
                </c:pt>
                <c:pt idx="68">
                  <c:v>05/06/2022</c:v>
                </c:pt>
                <c:pt idx="69">
                  <c:v>06/06/2022</c:v>
                </c:pt>
                <c:pt idx="70">
                  <c:v>07/06/2022</c:v>
                </c:pt>
                <c:pt idx="71">
                  <c:v>08/06/2022</c:v>
                </c:pt>
                <c:pt idx="72">
                  <c:v>09/06/2022</c:v>
                </c:pt>
                <c:pt idx="73">
                  <c:v>10/06/2022</c:v>
                </c:pt>
                <c:pt idx="74">
                  <c:v>11/06/2022</c:v>
                </c:pt>
                <c:pt idx="75">
                  <c:v>12/06/2022</c:v>
                </c:pt>
                <c:pt idx="76">
                  <c:v>13/06/2022</c:v>
                </c:pt>
                <c:pt idx="77">
                  <c:v>14/06/2022</c:v>
                </c:pt>
                <c:pt idx="78">
                  <c:v>15/06/2022</c:v>
                </c:pt>
                <c:pt idx="79">
                  <c:v>16/06/2022</c:v>
                </c:pt>
                <c:pt idx="80">
                  <c:v>17/06/2022</c:v>
                </c:pt>
                <c:pt idx="81">
                  <c:v>18/06/2022</c:v>
                </c:pt>
                <c:pt idx="82">
                  <c:v>19/06/2022</c:v>
                </c:pt>
                <c:pt idx="83">
                  <c:v>20/06/2022</c:v>
                </c:pt>
                <c:pt idx="84">
                  <c:v>21/06/2022</c:v>
                </c:pt>
                <c:pt idx="85">
                  <c:v>22/06/2022</c:v>
                </c:pt>
                <c:pt idx="86">
                  <c:v>23/06/2022</c:v>
                </c:pt>
                <c:pt idx="87">
                  <c:v>24/06/2022</c:v>
                </c:pt>
                <c:pt idx="88">
                  <c:v>25/06/2022</c:v>
                </c:pt>
                <c:pt idx="89">
                  <c:v>26/06/2022</c:v>
                </c:pt>
                <c:pt idx="90">
                  <c:v>27/06/2022</c:v>
                </c:pt>
                <c:pt idx="91">
                  <c:v>28/06/2022</c:v>
                </c:pt>
                <c:pt idx="92">
                  <c:v>29/06/2022</c:v>
                </c:pt>
                <c:pt idx="93">
                  <c:v>30/06/2022</c:v>
                </c:pt>
                <c:pt idx="94">
                  <c:v>01/07/2022</c:v>
                </c:pt>
                <c:pt idx="95">
                  <c:v>02/07/2022</c:v>
                </c:pt>
                <c:pt idx="96">
                  <c:v>03/07/2022</c:v>
                </c:pt>
                <c:pt idx="97">
                  <c:v>04/07/2022</c:v>
                </c:pt>
                <c:pt idx="98">
                  <c:v>05/07/2022</c:v>
                </c:pt>
                <c:pt idx="99">
                  <c:v>06/07/2022</c:v>
                </c:pt>
                <c:pt idx="100">
                  <c:v>07/07/2022</c:v>
                </c:pt>
                <c:pt idx="101">
                  <c:v>08/07/2022</c:v>
                </c:pt>
                <c:pt idx="102">
                  <c:v>09/07/2022</c:v>
                </c:pt>
                <c:pt idx="103">
                  <c:v>10/07/2022</c:v>
                </c:pt>
                <c:pt idx="104">
                  <c:v>11/07/2022</c:v>
                </c:pt>
                <c:pt idx="105">
                  <c:v>12/07/2022</c:v>
                </c:pt>
                <c:pt idx="106">
                  <c:v>13/07/2022</c:v>
                </c:pt>
                <c:pt idx="107">
                  <c:v>14/07/2022</c:v>
                </c:pt>
                <c:pt idx="108">
                  <c:v>15/07/2022</c:v>
                </c:pt>
                <c:pt idx="109">
                  <c:v>16/07/2022</c:v>
                </c:pt>
                <c:pt idx="110">
                  <c:v>17/07/2022</c:v>
                </c:pt>
                <c:pt idx="111">
                  <c:v>18/07/2022</c:v>
                </c:pt>
                <c:pt idx="112">
                  <c:v>19/07/2022</c:v>
                </c:pt>
                <c:pt idx="113">
                  <c:v>20/07/2022</c:v>
                </c:pt>
                <c:pt idx="114">
                  <c:v>21/07/2022</c:v>
                </c:pt>
                <c:pt idx="115">
                  <c:v>22/07/2022</c:v>
                </c:pt>
                <c:pt idx="116">
                  <c:v>23/07/2022</c:v>
                </c:pt>
                <c:pt idx="117">
                  <c:v>24/07/2022</c:v>
                </c:pt>
                <c:pt idx="118">
                  <c:v>25/07/2022</c:v>
                </c:pt>
                <c:pt idx="119">
                  <c:v>26/07/2022</c:v>
                </c:pt>
                <c:pt idx="120">
                  <c:v>27/07/2022</c:v>
                </c:pt>
                <c:pt idx="121">
                  <c:v>28/07/2022</c:v>
                </c:pt>
                <c:pt idx="122">
                  <c:v>29/07/2022</c:v>
                </c:pt>
                <c:pt idx="123">
                  <c:v>30/07/2022</c:v>
                </c:pt>
                <c:pt idx="124">
                  <c:v>31/07/2022</c:v>
                </c:pt>
                <c:pt idx="125">
                  <c:v>01/08/2022</c:v>
                </c:pt>
                <c:pt idx="126">
                  <c:v>02/08/2022</c:v>
                </c:pt>
                <c:pt idx="127">
                  <c:v>03/08/2022</c:v>
                </c:pt>
                <c:pt idx="128">
                  <c:v>04/08/2022</c:v>
                </c:pt>
                <c:pt idx="129">
                  <c:v>05/08/2022</c:v>
                </c:pt>
                <c:pt idx="130">
                  <c:v>06/08/2022</c:v>
                </c:pt>
                <c:pt idx="131">
                  <c:v>07/08/2022</c:v>
                </c:pt>
                <c:pt idx="132">
                  <c:v>08/08/2022</c:v>
                </c:pt>
                <c:pt idx="133">
                  <c:v>09/08/2022</c:v>
                </c:pt>
                <c:pt idx="134">
                  <c:v>10/08/2022</c:v>
                </c:pt>
                <c:pt idx="135">
                  <c:v>11/08/2022</c:v>
                </c:pt>
                <c:pt idx="136">
                  <c:v>12/08/2022</c:v>
                </c:pt>
                <c:pt idx="137">
                  <c:v>13/08/2022</c:v>
                </c:pt>
                <c:pt idx="138">
                  <c:v>14/08/2022</c:v>
                </c:pt>
                <c:pt idx="139">
                  <c:v>15/08/2022</c:v>
                </c:pt>
                <c:pt idx="140">
                  <c:v>16/08/2022</c:v>
                </c:pt>
                <c:pt idx="141">
                  <c:v>17/08/2022</c:v>
                </c:pt>
                <c:pt idx="142">
                  <c:v>18/08/2022</c:v>
                </c:pt>
                <c:pt idx="143">
                  <c:v>19/08/2022</c:v>
                </c:pt>
                <c:pt idx="144">
                  <c:v>20/08/2022</c:v>
                </c:pt>
                <c:pt idx="145">
                  <c:v>21/08/2022</c:v>
                </c:pt>
                <c:pt idx="146">
                  <c:v>22/08/2022</c:v>
                </c:pt>
                <c:pt idx="147">
                  <c:v>23/08/2022</c:v>
                </c:pt>
                <c:pt idx="148">
                  <c:v>24/08/2022</c:v>
                </c:pt>
                <c:pt idx="149">
                  <c:v>25/08/2022</c:v>
                </c:pt>
                <c:pt idx="150">
                  <c:v>26/08/2022</c:v>
                </c:pt>
                <c:pt idx="151">
                  <c:v>27/08/2022</c:v>
                </c:pt>
                <c:pt idx="152">
                  <c:v>28/08/2022</c:v>
                </c:pt>
                <c:pt idx="153">
                  <c:v>29/08/2022</c:v>
                </c:pt>
                <c:pt idx="154">
                  <c:v>30/08/2022</c:v>
                </c:pt>
                <c:pt idx="155">
                  <c:v>31/08/2022</c:v>
                </c:pt>
                <c:pt idx="156">
                  <c:v>01/09/2022</c:v>
                </c:pt>
                <c:pt idx="157">
                  <c:v>02/09/2022</c:v>
                </c:pt>
                <c:pt idx="158">
                  <c:v>03/09/2022</c:v>
                </c:pt>
                <c:pt idx="159">
                  <c:v>04/09/2022</c:v>
                </c:pt>
                <c:pt idx="160">
                  <c:v>07/09/2022</c:v>
                </c:pt>
                <c:pt idx="161">
                  <c:v>08/09/2022</c:v>
                </c:pt>
                <c:pt idx="162">
                  <c:v>09/09/2022</c:v>
                </c:pt>
                <c:pt idx="163">
                  <c:v>14/09/2022</c:v>
                </c:pt>
                <c:pt idx="164">
                  <c:v>15/09/2022</c:v>
                </c:pt>
                <c:pt idx="165">
                  <c:v>16/09/2022</c:v>
                </c:pt>
                <c:pt idx="166">
                  <c:v>21/09/2022</c:v>
                </c:pt>
                <c:pt idx="167">
                  <c:v>22/09/2022</c:v>
                </c:pt>
                <c:pt idx="168">
                  <c:v>23/09/2022</c:v>
                </c:pt>
                <c:pt idx="169">
                  <c:v>26/09/2022</c:v>
                </c:pt>
                <c:pt idx="170">
                  <c:v>28/09/2022</c:v>
                </c:pt>
                <c:pt idx="171">
                  <c:v>30/09/2022</c:v>
                </c:pt>
                <c:pt idx="172">
                  <c:v>03/10/2022</c:v>
                </c:pt>
                <c:pt idx="173">
                  <c:v>06/10/2022</c:v>
                </c:pt>
                <c:pt idx="174">
                  <c:v>10/10/2022</c:v>
                </c:pt>
                <c:pt idx="175">
                  <c:v>13/10/2022</c:v>
                </c:pt>
                <c:pt idx="176">
                  <c:v>17/10/2022</c:v>
                </c:pt>
                <c:pt idx="177">
                  <c:v>21/10/2022</c:v>
                </c:pt>
                <c:pt idx="178">
                  <c:v>24/10/2022</c:v>
                </c:pt>
                <c:pt idx="179">
                  <c:v>27/10/2022</c:v>
                </c:pt>
                <c:pt idx="180">
                  <c:v>02/11/2022</c:v>
                </c:pt>
                <c:pt idx="181">
                  <c:v>04/11/2022</c:v>
                </c:pt>
                <c:pt idx="182">
                  <c:v>07/11/2022</c:v>
                </c:pt>
                <c:pt idx="183">
                  <c:v>10/11/2022</c:v>
                </c:pt>
                <c:pt idx="184">
                  <c:v>14/11/2022</c:v>
                </c:pt>
                <c:pt idx="185">
                  <c:v>17/11/2022</c:v>
                </c:pt>
                <c:pt idx="186">
                  <c:v>21/11/2022</c:v>
                </c:pt>
                <c:pt idx="187">
                  <c:v>24/11/2022</c:v>
                </c:pt>
                <c:pt idx="188">
                  <c:v>28/11/2022</c:v>
                </c:pt>
                <c:pt idx="189">
                  <c:v>01/12/2022</c:v>
                </c:pt>
                <c:pt idx="190">
                  <c:v>05/12/2022</c:v>
                </c:pt>
                <c:pt idx="191">
                  <c:v>07/12/2022</c:v>
                </c:pt>
                <c:pt idx="192">
                  <c:v>12/12/2022</c:v>
                </c:pt>
                <c:pt idx="193">
                  <c:v>15/12/2022</c:v>
                </c:pt>
                <c:pt idx="194">
                  <c:v>19/12/2022</c:v>
                </c:pt>
                <c:pt idx="195">
                  <c:v>22/12/2022</c:v>
                </c:pt>
                <c:pt idx="196">
                  <c:v>27/12/2022</c:v>
                </c:pt>
                <c:pt idx="197">
                  <c:v>29/12/2022</c:v>
                </c:pt>
                <c:pt idx="198">
                  <c:v>03/01/2023</c:v>
                </c:pt>
                <c:pt idx="199">
                  <c:v>04/01/2023</c:v>
                </c:pt>
                <c:pt idx="200">
                  <c:v>09/01/2023</c:v>
                </c:pt>
                <c:pt idx="201">
                  <c:v>12/01/2023</c:v>
                </c:pt>
                <c:pt idx="202">
                  <c:v>16/01/2023</c:v>
                </c:pt>
                <c:pt idx="203">
                  <c:v>19/01/2023</c:v>
                </c:pt>
                <c:pt idx="204">
                  <c:v>23/01/2023</c:v>
                </c:pt>
                <c:pt idx="205">
                  <c:v>26/01/2023</c:v>
                </c:pt>
                <c:pt idx="206">
                  <c:v>30/01/2023</c:v>
                </c:pt>
                <c:pt idx="207">
                  <c:v>02/02/2023</c:v>
                </c:pt>
                <c:pt idx="208">
                  <c:v>06/02/2023</c:v>
                </c:pt>
                <c:pt idx="209">
                  <c:v>09/02/2023</c:v>
                </c:pt>
                <c:pt idx="210">
                  <c:v>13/02/2023</c:v>
                </c:pt>
                <c:pt idx="211">
                  <c:v>15/02/2023</c:v>
                </c:pt>
                <c:pt idx="212">
                  <c:v>17/02/2023</c:v>
                </c:pt>
                <c:pt idx="213">
                  <c:v>20/02/2023</c:v>
                </c:pt>
                <c:pt idx="214">
                  <c:v>22/02/2023</c:v>
                </c:pt>
                <c:pt idx="215">
                  <c:v>24/02/2023</c:v>
                </c:pt>
                <c:pt idx="216">
                  <c:v>27/02/2023</c:v>
                </c:pt>
                <c:pt idx="217">
                  <c:v>01/03/2023</c:v>
                </c:pt>
                <c:pt idx="218">
                  <c:v>03/03/2023</c:v>
                </c:pt>
                <c:pt idx="219">
                  <c:v>06/03/2023</c:v>
                </c:pt>
                <c:pt idx="220">
                  <c:v>08/03/2023</c:v>
                </c:pt>
                <c:pt idx="221">
                  <c:v>10/03/2023</c:v>
                </c:pt>
                <c:pt idx="222">
                  <c:v>13/03/2023</c:v>
                </c:pt>
                <c:pt idx="223">
                  <c:v>15/03/2023</c:v>
                </c:pt>
                <c:pt idx="224">
                  <c:v>17/03/2023</c:v>
                </c:pt>
                <c:pt idx="225">
                  <c:v>20/03/2023</c:v>
                </c:pt>
                <c:pt idx="226">
                  <c:v>22/03/2023</c:v>
                </c:pt>
                <c:pt idx="227">
                  <c:v>24/03/2023</c:v>
                </c:pt>
                <c:pt idx="228">
                  <c:v>27/03/2023</c:v>
                </c:pt>
                <c:pt idx="229">
                  <c:v>29/03/2023</c:v>
                </c:pt>
                <c:pt idx="230">
                  <c:v>31/03/2023</c:v>
                </c:pt>
                <c:pt idx="231">
                  <c:v>03/04/2023</c:v>
                </c:pt>
                <c:pt idx="232">
                  <c:v>04/04/2023</c:v>
                </c:pt>
                <c:pt idx="233">
                  <c:v>12/04/2023</c:v>
                </c:pt>
                <c:pt idx="234">
                  <c:v>14/04/2023</c:v>
                </c:pt>
                <c:pt idx="235">
                  <c:v>17/04/2023</c:v>
                </c:pt>
                <c:pt idx="236">
                  <c:v>19/04/2023</c:v>
                </c:pt>
                <c:pt idx="237">
                  <c:v>21/04/2023</c:v>
                </c:pt>
                <c:pt idx="238">
                  <c:v>24/04/2023</c:v>
                </c:pt>
                <c:pt idx="239">
                  <c:v>26/04/2023</c:v>
                </c:pt>
                <c:pt idx="240">
                  <c:v>28/04/2023</c:v>
                </c:pt>
                <c:pt idx="241">
                  <c:v>02/05/2023</c:v>
                </c:pt>
                <c:pt idx="242">
                  <c:v>03/05/2023</c:v>
                </c:pt>
                <c:pt idx="243">
                  <c:v>05/05/2023</c:v>
                </c:pt>
                <c:pt idx="244">
                  <c:v>08/05/2023</c:v>
                </c:pt>
                <c:pt idx="245">
                  <c:v>10/05/2023</c:v>
                </c:pt>
                <c:pt idx="246">
                  <c:v>12/05/2023</c:v>
                </c:pt>
                <c:pt idx="247">
                  <c:v>15/05/2023</c:v>
                </c:pt>
                <c:pt idx="248">
                  <c:v>17/05/2023</c:v>
                </c:pt>
                <c:pt idx="249">
                  <c:v>19/05/2023</c:v>
                </c:pt>
                <c:pt idx="250">
                  <c:v>22/05/2023</c:v>
                </c:pt>
                <c:pt idx="251">
                  <c:v>24/05/2023</c:v>
                </c:pt>
                <c:pt idx="252">
                  <c:v>26/05/2023</c:v>
                </c:pt>
                <c:pt idx="253">
                  <c:v>29/05/2023</c:v>
                </c:pt>
                <c:pt idx="254">
                  <c:v>31/05/2023</c:v>
                </c:pt>
                <c:pt idx="255">
                  <c:v>02/06/2023</c:v>
                </c:pt>
                <c:pt idx="256">
                  <c:v>05/06/2023</c:v>
                </c:pt>
                <c:pt idx="257">
                  <c:v>07/06/2023</c:v>
                </c:pt>
                <c:pt idx="258">
                  <c:v>08/06/2023</c:v>
                </c:pt>
                <c:pt idx="259">
                  <c:v>12/06/2023</c:v>
                </c:pt>
                <c:pt idx="260">
                  <c:v>14/06/2023</c:v>
                </c:pt>
                <c:pt idx="261">
                  <c:v>16/06/2023</c:v>
                </c:pt>
                <c:pt idx="262">
                  <c:v>19/06/2023</c:v>
                </c:pt>
                <c:pt idx="263">
                  <c:v>21/06/2023</c:v>
                </c:pt>
                <c:pt idx="264">
                  <c:v>23/06/2023</c:v>
                </c:pt>
                <c:pt idx="265">
                  <c:v>26/06/2023</c:v>
                </c:pt>
                <c:pt idx="266">
                  <c:v>28/06/2023</c:v>
                </c:pt>
                <c:pt idx="267">
                  <c:v>30/06/2023</c:v>
                </c:pt>
                <c:pt idx="268">
                  <c:v>03/07/2023</c:v>
                </c:pt>
                <c:pt idx="269">
                  <c:v>05/07/2023</c:v>
                </c:pt>
                <c:pt idx="270">
                  <c:v>07/07/2023</c:v>
                </c:pt>
                <c:pt idx="271">
                  <c:v>10/07/2023</c:v>
                </c:pt>
                <c:pt idx="272">
                  <c:v>12/07/2023</c:v>
                </c:pt>
                <c:pt idx="273">
                  <c:v>14/07/2023</c:v>
                </c:pt>
                <c:pt idx="274">
                  <c:v>17/07/2023</c:v>
                </c:pt>
                <c:pt idx="275">
                  <c:v>19/07/2023</c:v>
                </c:pt>
                <c:pt idx="276">
                  <c:v>21/07/2023</c:v>
                </c:pt>
                <c:pt idx="277">
                  <c:v>24/07/2023</c:v>
                </c:pt>
                <c:pt idx="278">
                  <c:v>26/07/2023</c:v>
                </c:pt>
                <c:pt idx="279">
                  <c:v>28/07/2023</c:v>
                </c:pt>
                <c:pt idx="280">
                  <c:v>31/07/2023</c:v>
                </c:pt>
                <c:pt idx="281">
                  <c:v>02/08/2023</c:v>
                </c:pt>
                <c:pt idx="282">
                  <c:v>04/08/2023</c:v>
                </c:pt>
                <c:pt idx="283">
                  <c:v>07/08/2023</c:v>
                </c:pt>
                <c:pt idx="284">
                  <c:v>09/08/2023</c:v>
                </c:pt>
                <c:pt idx="285">
                  <c:v>11/08/2023</c:v>
                </c:pt>
                <c:pt idx="286">
                  <c:v>16/08/2023</c:v>
                </c:pt>
                <c:pt idx="287">
                  <c:v>18/08/2023</c:v>
                </c:pt>
                <c:pt idx="288">
                  <c:v>21/08/2023</c:v>
                </c:pt>
                <c:pt idx="289">
                  <c:v>23/08/2023</c:v>
                </c:pt>
                <c:pt idx="290">
                  <c:v>25/08/2023</c:v>
                </c:pt>
                <c:pt idx="291">
                  <c:v>28/08/2023</c:v>
                </c:pt>
                <c:pt idx="292">
                  <c:v>30/08/2023</c:v>
                </c:pt>
                <c:pt idx="293">
                  <c:v>01/09/2023</c:v>
                </c:pt>
                <c:pt idx="294">
                  <c:v>04/09/2023</c:v>
                </c:pt>
                <c:pt idx="295">
                  <c:v>06/09/2023</c:v>
                </c:pt>
                <c:pt idx="296">
                  <c:v>08/09/2023</c:v>
                </c:pt>
                <c:pt idx="297">
                  <c:v>13/09/2023</c:v>
                </c:pt>
                <c:pt idx="298">
                  <c:v>15/09/2023</c:v>
                </c:pt>
                <c:pt idx="299">
                  <c:v>18/09/2023</c:v>
                </c:pt>
                <c:pt idx="300">
                  <c:v>20/09/2023</c:v>
                </c:pt>
                <c:pt idx="301">
                  <c:v>22/09/2023</c:v>
                </c:pt>
                <c:pt idx="302">
                  <c:v>25/09/2023</c:v>
                </c:pt>
                <c:pt idx="303">
                  <c:v>27/09/2023</c:v>
                </c:pt>
                <c:pt idx="304">
                  <c:v>29/09/2023</c:v>
                </c:pt>
                <c:pt idx="305">
                  <c:v>02/10/2023</c:v>
                </c:pt>
                <c:pt idx="306">
                  <c:v>04/10/2023</c:v>
                </c:pt>
                <c:pt idx="307">
                  <c:v>06/10/2023</c:v>
                </c:pt>
                <c:pt idx="308">
                  <c:v>09/10/2023</c:v>
                </c:pt>
                <c:pt idx="309">
                  <c:v>11/10/2023</c:v>
                </c:pt>
                <c:pt idx="310">
                  <c:v>16/10/2023</c:v>
                </c:pt>
                <c:pt idx="311">
                  <c:v>18/10/2023</c:v>
                </c:pt>
                <c:pt idx="312">
                  <c:v>20/10/2023</c:v>
                </c:pt>
                <c:pt idx="313">
                  <c:v>02/11/2023</c:v>
                </c:pt>
                <c:pt idx="314">
                  <c:v>03/11/2023</c:v>
                </c:pt>
                <c:pt idx="315">
                  <c:v>06/11/2023</c:v>
                </c:pt>
                <c:pt idx="316">
                  <c:v>08/11/2023</c:v>
                </c:pt>
                <c:pt idx="317">
                  <c:v>10/11/2023</c:v>
                </c:pt>
                <c:pt idx="318">
                  <c:v>13/11/2023</c:v>
                </c:pt>
                <c:pt idx="319">
                  <c:v>15/11/2023</c:v>
                </c:pt>
                <c:pt idx="320">
                  <c:v>17/11/2023</c:v>
                </c:pt>
                <c:pt idx="321">
                  <c:v>20/11/2023</c:v>
                </c:pt>
                <c:pt idx="322">
                  <c:v>22/11/2023</c:v>
                </c:pt>
                <c:pt idx="323">
                  <c:v>24/11/2023</c:v>
                </c:pt>
                <c:pt idx="324">
                  <c:v>27/11/2023</c:v>
                </c:pt>
                <c:pt idx="325">
                  <c:v>29/11/2023</c:v>
                </c:pt>
                <c:pt idx="326">
                  <c:v>01/12/2023</c:v>
                </c:pt>
                <c:pt idx="327">
                  <c:v>04/12/2023</c:v>
                </c:pt>
                <c:pt idx="328">
                  <c:v>05/12/2023</c:v>
                </c:pt>
                <c:pt idx="329">
                  <c:v>11/12/2023</c:v>
                </c:pt>
                <c:pt idx="330">
                  <c:v>13/12/2023</c:v>
                </c:pt>
                <c:pt idx="331">
                  <c:v>15/12/2023</c:v>
                </c:pt>
                <c:pt idx="332">
                  <c:v>18/12/2023</c:v>
                </c:pt>
                <c:pt idx="333">
                  <c:v>20/12/2023</c:v>
                </c:pt>
                <c:pt idx="334">
                  <c:v>22/12/2023</c:v>
                </c:pt>
                <c:pt idx="335">
                  <c:v>26/12/2023</c:v>
                </c:pt>
                <c:pt idx="336">
                  <c:v>27/12/2023</c:v>
                </c:pt>
                <c:pt idx="337">
                  <c:v>29/12/2023</c:v>
                </c:pt>
                <c:pt idx="338">
                  <c:v>26/01/2024</c:v>
                </c:pt>
                <c:pt idx="339">
                  <c:v>30/01/2024</c:v>
                </c:pt>
                <c:pt idx="340">
                  <c:v>31/01/2024</c:v>
                </c:pt>
                <c:pt idx="341">
                  <c:v>02/02/2024</c:v>
                </c:pt>
                <c:pt idx="342">
                  <c:v>05/02/2024</c:v>
                </c:pt>
                <c:pt idx="343">
                  <c:v>07/02/2024</c:v>
                </c:pt>
                <c:pt idx="344">
                  <c:v>09/02/2024</c:v>
                </c:pt>
                <c:pt idx="345">
                  <c:v>12/02/2024</c:v>
                </c:pt>
                <c:pt idx="346">
                  <c:v>14/02/2024</c:v>
                </c:pt>
                <c:pt idx="347">
                  <c:v>16/02/2024</c:v>
                </c:pt>
                <c:pt idx="348">
                  <c:v>20/02/2024</c:v>
                </c:pt>
                <c:pt idx="349">
                  <c:v>21/02/2024</c:v>
                </c:pt>
                <c:pt idx="350">
                  <c:v>23/02/2024</c:v>
                </c:pt>
                <c:pt idx="351">
                  <c:v>26/02/2024</c:v>
                </c:pt>
                <c:pt idx="352">
                  <c:v>28/02/2024</c:v>
                </c:pt>
                <c:pt idx="353">
                  <c:v>01/03/2024</c:v>
                </c:pt>
                <c:pt idx="354">
                  <c:v>04/03/2024</c:v>
                </c:pt>
                <c:pt idx="355">
                  <c:v>06/03/2024</c:v>
                </c:pt>
                <c:pt idx="356">
                  <c:v>08/03/2024</c:v>
                </c:pt>
                <c:pt idx="357">
                  <c:v>11/03/2024</c:v>
                </c:pt>
                <c:pt idx="358">
                  <c:v>13/03/2024</c:v>
                </c:pt>
                <c:pt idx="359">
                  <c:v>15/03/2024</c:v>
                </c:pt>
                <c:pt idx="360">
                  <c:v>20/03/2024</c:v>
                </c:pt>
                <c:pt idx="361">
                  <c:v>22/03/2024</c:v>
                </c:pt>
                <c:pt idx="362">
                  <c:v>25/03/2024</c:v>
                </c:pt>
              </c:strCache>
            </c:strRef>
          </c:cat>
          <c:val>
            <c:numRef>
              <c:f>FosfatosDiario!$N$8:$N$378</c:f>
              <c:numCache>
                <c:formatCode>0.00</c:formatCode>
                <c:ptCount val="365"/>
                <c:pt idx="51">
                  <c:v>0.62</c:v>
                </c:pt>
                <c:pt idx="52" formatCode="0">
                  <c:v>0</c:v>
                </c:pt>
                <c:pt idx="53">
                  <c:v>0.59799999999999998</c:v>
                </c:pt>
                <c:pt idx="56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70">
                  <c:v>0</c:v>
                </c:pt>
                <c:pt idx="79">
                  <c:v>0</c:v>
                </c:pt>
                <c:pt idx="85">
                  <c:v>0</c:v>
                </c:pt>
                <c:pt idx="94">
                  <c:v>0</c:v>
                </c:pt>
                <c:pt idx="100">
                  <c:v>0</c:v>
                </c:pt>
                <c:pt idx="106">
                  <c:v>0</c:v>
                </c:pt>
                <c:pt idx="111">
                  <c:v>0</c:v>
                </c:pt>
                <c:pt idx="120">
                  <c:v>0.30099999999999999</c:v>
                </c:pt>
                <c:pt idx="127">
                  <c:v>0.17499999999999999</c:v>
                </c:pt>
                <c:pt idx="134">
                  <c:v>0.23200000000000001</c:v>
                </c:pt>
                <c:pt idx="141">
                  <c:v>0.17399999999999999</c:v>
                </c:pt>
                <c:pt idx="148">
                  <c:v>0.44500000000000001</c:v>
                </c:pt>
                <c:pt idx="155">
                  <c:v>0.48099999999999998</c:v>
                </c:pt>
                <c:pt idx="160">
                  <c:v>0.504</c:v>
                </c:pt>
                <c:pt idx="161">
                  <c:v>0.61199999999999999</c:v>
                </c:pt>
                <c:pt idx="162">
                  <c:v>0.53700000000000003</c:v>
                </c:pt>
                <c:pt idx="163">
                  <c:v>0.52300000000000002</c:v>
                </c:pt>
                <c:pt idx="164">
                  <c:v>0.47</c:v>
                </c:pt>
                <c:pt idx="165">
                  <c:v>0.499</c:v>
                </c:pt>
                <c:pt idx="166">
                  <c:v>1.0329999999999999</c:v>
                </c:pt>
                <c:pt idx="167">
                  <c:v>1.097</c:v>
                </c:pt>
                <c:pt idx="168">
                  <c:v>1.139</c:v>
                </c:pt>
                <c:pt idx="169">
                  <c:v>14.791</c:v>
                </c:pt>
                <c:pt idx="170">
                  <c:v>2.4279999999999999</c:v>
                </c:pt>
                <c:pt idx="171">
                  <c:v>2.0390000000000001</c:v>
                </c:pt>
                <c:pt idx="172">
                  <c:v>0</c:v>
                </c:pt>
                <c:pt idx="173">
                  <c:v>3.0960000000000001</c:v>
                </c:pt>
                <c:pt idx="174">
                  <c:v>1.109</c:v>
                </c:pt>
                <c:pt idx="175">
                  <c:v>0.83499999999999996</c:v>
                </c:pt>
                <c:pt idx="176">
                  <c:v>0</c:v>
                </c:pt>
                <c:pt idx="177">
                  <c:v>1.9430000000000001</c:v>
                </c:pt>
                <c:pt idx="178">
                  <c:v>1.7330000000000001</c:v>
                </c:pt>
                <c:pt idx="179">
                  <c:v>1.8979999999999999</c:v>
                </c:pt>
                <c:pt idx="180">
                  <c:v>1.8560000000000001</c:v>
                </c:pt>
                <c:pt idx="181">
                  <c:v>2.3490000000000002</c:v>
                </c:pt>
                <c:pt idx="182">
                  <c:v>2.7149999999999999</c:v>
                </c:pt>
                <c:pt idx="183">
                  <c:v>2.246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4">
                  <c:v>0</c:v>
                </c:pt>
                <c:pt idx="216">
                  <c:v>0</c:v>
                </c:pt>
                <c:pt idx="219">
                  <c:v>0</c:v>
                </c:pt>
                <c:pt idx="222">
                  <c:v>0</c:v>
                </c:pt>
                <c:pt idx="225">
                  <c:v>0</c:v>
                </c:pt>
                <c:pt idx="228">
                  <c:v>0</c:v>
                </c:pt>
                <c:pt idx="231">
                  <c:v>0</c:v>
                </c:pt>
                <c:pt idx="233">
                  <c:v>0</c:v>
                </c:pt>
                <c:pt idx="235">
                  <c:v>0</c:v>
                </c:pt>
                <c:pt idx="238">
                  <c:v>0</c:v>
                </c:pt>
                <c:pt idx="241">
                  <c:v>0</c:v>
                </c:pt>
                <c:pt idx="244">
                  <c:v>0</c:v>
                </c:pt>
                <c:pt idx="247">
                  <c:v>0</c:v>
                </c:pt>
                <c:pt idx="250">
                  <c:v>0</c:v>
                </c:pt>
                <c:pt idx="253">
                  <c:v>0</c:v>
                </c:pt>
                <c:pt idx="256">
                  <c:v>0</c:v>
                </c:pt>
                <c:pt idx="259">
                  <c:v>0</c:v>
                </c:pt>
                <c:pt idx="262">
                  <c:v>0</c:v>
                </c:pt>
                <c:pt idx="265">
                  <c:v>0</c:v>
                </c:pt>
                <c:pt idx="268">
                  <c:v>0</c:v>
                </c:pt>
                <c:pt idx="271">
                  <c:v>0</c:v>
                </c:pt>
                <c:pt idx="274">
                  <c:v>0</c:v>
                </c:pt>
                <c:pt idx="277">
                  <c:v>0</c:v>
                </c:pt>
                <c:pt idx="280">
                  <c:v>0</c:v>
                </c:pt>
                <c:pt idx="283">
                  <c:v>0</c:v>
                </c:pt>
                <c:pt idx="286">
                  <c:v>0</c:v>
                </c:pt>
                <c:pt idx="288">
                  <c:v>0</c:v>
                </c:pt>
                <c:pt idx="291">
                  <c:v>0</c:v>
                </c:pt>
                <c:pt idx="294">
                  <c:v>0</c:v>
                </c:pt>
                <c:pt idx="297">
                  <c:v>0</c:v>
                </c:pt>
                <c:pt idx="299">
                  <c:v>0</c:v>
                </c:pt>
                <c:pt idx="302">
                  <c:v>0</c:v>
                </c:pt>
                <c:pt idx="305">
                  <c:v>0</c:v>
                </c:pt>
                <c:pt idx="308">
                  <c:v>0</c:v>
                </c:pt>
                <c:pt idx="310">
                  <c:v>0</c:v>
                </c:pt>
                <c:pt idx="313">
                  <c:v>0</c:v>
                </c:pt>
                <c:pt idx="315">
                  <c:v>0</c:v>
                </c:pt>
                <c:pt idx="318" formatCode="0.000">
                  <c:v>0</c:v>
                </c:pt>
                <c:pt idx="321">
                  <c:v>0</c:v>
                </c:pt>
                <c:pt idx="324">
                  <c:v>0</c:v>
                </c:pt>
                <c:pt idx="327">
                  <c:v>0</c:v>
                </c:pt>
                <c:pt idx="329">
                  <c:v>0</c:v>
                </c:pt>
                <c:pt idx="332">
                  <c:v>0</c:v>
                </c:pt>
                <c:pt idx="335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80-4A39-B997-4CD0DF25E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572280"/>
        <c:axId val="794573848"/>
      </c:lineChart>
      <c:catAx>
        <c:axId val="7945722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 rot="-5400000"/>
          <a:lstStyle/>
          <a:p>
            <a:pPr>
              <a:defRPr sz="1200" baseline="0"/>
            </a:pPr>
            <a:endParaRPr lang="es-ES"/>
          </a:p>
        </c:txPr>
        <c:crossAx val="794573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45738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600" b="1" i="0" baseline="0">
                    <a:effectLst/>
                  </a:rPr>
                  <a:t>kg PO4/d</a:t>
                </a:r>
                <a:endParaRPr lang="es-ES" sz="16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 sz="1300"/>
              </a:p>
            </c:rich>
          </c:tx>
          <c:layout>
            <c:manualLayout>
              <c:xMode val="edge"/>
              <c:yMode val="edge"/>
              <c:x val="6.5815310151411524E-2"/>
              <c:y val="8.9425627115410106E-2"/>
            </c:manualLayout>
          </c:layout>
          <c:overlay val="0"/>
        </c:title>
        <c:numFmt formatCode="0.0" sourceLinked="1"/>
        <c:majorTickMark val="out"/>
        <c:minorTickMark val="none"/>
        <c:tickLblPos val="low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 sz="1200" baseline="0"/>
            </a:pPr>
            <a:endParaRPr lang="es-ES"/>
          </a:p>
        </c:txPr>
        <c:crossAx val="794572280"/>
        <c:crossesAt val="42746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9014501498889405"/>
          <c:y val="1.1116793875008347E-2"/>
          <c:w val="0.33714677213562644"/>
          <c:h val="0.1544410279752102"/>
        </c:manualLayout>
      </c:layout>
      <c:overlay val="0"/>
      <c:txPr>
        <a:bodyPr/>
        <a:lstStyle/>
        <a:p>
          <a:pPr>
            <a:defRPr sz="1300" baseline="0"/>
          </a:pPr>
          <a:endParaRPr lang="es-E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1266" l="0.70000000000000062" r="0.70000000000000062" t="0.75000000000001266" header="0.30000000000000032" footer="0.30000000000000032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23</xdr:row>
      <xdr:rowOff>183696</xdr:rowOff>
    </xdr:from>
    <xdr:to>
      <xdr:col>6</xdr:col>
      <xdr:colOff>204107</xdr:colOff>
      <xdr:row>25</xdr:row>
      <xdr:rowOff>115660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610350" y="2133600"/>
          <a:ext cx="620485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800" b="1">
            <a:solidFill>
              <a:srgbClr val="FFFF00"/>
            </a:solidFill>
          </a:endParaRPr>
        </a:p>
      </xdr:txBody>
    </xdr:sp>
    <xdr:clientData/>
  </xdr:twoCellAnchor>
  <xdr:twoCellAnchor>
    <xdr:from>
      <xdr:col>5</xdr:col>
      <xdr:colOff>571500</xdr:colOff>
      <xdr:row>23</xdr:row>
      <xdr:rowOff>183696</xdr:rowOff>
    </xdr:from>
    <xdr:to>
      <xdr:col>7</xdr:col>
      <xdr:colOff>204107</xdr:colOff>
      <xdr:row>25</xdr:row>
      <xdr:rowOff>115660</xdr:rowOff>
    </xdr:to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610350" y="2133600"/>
          <a:ext cx="696685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800" b="1">
            <a:solidFill>
              <a:srgbClr val="FFFF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24</xdr:row>
      <xdr:rowOff>183696</xdr:rowOff>
    </xdr:from>
    <xdr:to>
      <xdr:col>2</xdr:col>
      <xdr:colOff>204107</xdr:colOff>
      <xdr:row>26</xdr:row>
      <xdr:rowOff>115660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8335625" y="5555796"/>
          <a:ext cx="394607" cy="312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800" b="1">
            <a:solidFill>
              <a:srgbClr val="FFFF00"/>
            </a:solidFill>
          </a:endParaRPr>
        </a:p>
      </xdr:txBody>
    </xdr:sp>
    <xdr:clientData/>
  </xdr:twoCellAnchor>
  <xdr:twoCellAnchor>
    <xdr:from>
      <xdr:col>0</xdr:col>
      <xdr:colOff>324478</xdr:colOff>
      <xdr:row>3</xdr:row>
      <xdr:rowOff>31401</xdr:rowOff>
    </xdr:from>
    <xdr:to>
      <xdr:col>29</xdr:col>
      <xdr:colOff>713282</xdr:colOff>
      <xdr:row>50</xdr:row>
      <xdr:rowOff>50452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29</xdr:col>
      <xdr:colOff>744683</xdr:colOff>
      <xdr:row>99</xdr:row>
      <xdr:rowOff>19051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29</xdr:col>
      <xdr:colOff>744683</xdr:colOff>
      <xdr:row>148</xdr:row>
      <xdr:rowOff>19051</xdr:rowOff>
    </xdr:to>
    <xdr:graphicFrame macro="">
      <xdr:nvGraphicFramePr>
        <xdr:cNvPr id="6" name="7 Gráfic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29</xdr:col>
      <xdr:colOff>744683</xdr:colOff>
      <xdr:row>197</xdr:row>
      <xdr:rowOff>19051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199</xdr:row>
      <xdr:rowOff>0</xdr:rowOff>
    </xdr:from>
    <xdr:to>
      <xdr:col>29</xdr:col>
      <xdr:colOff>744683</xdr:colOff>
      <xdr:row>246</xdr:row>
      <xdr:rowOff>19051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248</xdr:row>
      <xdr:rowOff>0</xdr:rowOff>
    </xdr:from>
    <xdr:to>
      <xdr:col>29</xdr:col>
      <xdr:colOff>744683</xdr:colOff>
      <xdr:row>295</xdr:row>
      <xdr:rowOff>19051</xdr:rowOff>
    </xdr:to>
    <xdr:graphicFrame macro="">
      <xdr:nvGraphicFramePr>
        <xdr:cNvPr id="9" name="7 Gráfic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297</xdr:row>
      <xdr:rowOff>0</xdr:rowOff>
    </xdr:from>
    <xdr:to>
      <xdr:col>29</xdr:col>
      <xdr:colOff>744683</xdr:colOff>
      <xdr:row>344</xdr:row>
      <xdr:rowOff>19051</xdr:rowOff>
    </xdr:to>
    <xdr:graphicFrame macro="">
      <xdr:nvGraphicFramePr>
        <xdr:cNvPr id="10" name="7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0.00624</cdr:x>
      <cdr:y>0.25323</cdr:y>
    </cdr:from>
    <cdr:to>
      <cdr:x>0.06917</cdr:x>
      <cdr:y>0.29762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48E6ECE-F81C-47B1-8757-AB0F5F48247C}"/>
            </a:ext>
          </a:extLst>
        </cdr:cNvPr>
        <cdr:cNvSpPr txBox="1"/>
      </cdr:nvSpPr>
      <cdr:spPr>
        <a:xfrm xmlns:a="http://schemas.openxmlformats.org/drawingml/2006/main">
          <a:off x="137892" y="2272078"/>
          <a:ext cx="1389537" cy="39829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600" b="1"/>
            <a:t>Abierto</a:t>
          </a:r>
        </a:p>
      </cdr:txBody>
    </cdr:sp>
  </cdr:relSizeAnchor>
  <cdr:relSizeAnchor xmlns:cdr="http://schemas.openxmlformats.org/drawingml/2006/chartDrawing">
    <cdr:from>
      <cdr:x>0.00549</cdr:x>
      <cdr:y>0.39033</cdr:y>
    </cdr:from>
    <cdr:to>
      <cdr:x>0.06842</cdr:x>
      <cdr:y>0.43472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C9AD65AE-EDD4-46F1-931E-168408098293}"/>
            </a:ext>
          </a:extLst>
        </cdr:cNvPr>
        <cdr:cNvSpPr txBox="1"/>
      </cdr:nvSpPr>
      <cdr:spPr>
        <a:xfrm xmlns:a="http://schemas.openxmlformats.org/drawingml/2006/main">
          <a:off x="121331" y="3502243"/>
          <a:ext cx="1389538" cy="39829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Parc.</a:t>
          </a:r>
          <a:r>
            <a:rPr lang="es-ES" sz="1600" b="1" baseline="0"/>
            <a:t> abierto</a:t>
          </a:r>
          <a:endParaRPr lang="es-ES" sz="1600" b="1"/>
        </a:p>
      </cdr:txBody>
    </cdr:sp>
  </cdr:relSizeAnchor>
  <cdr:relSizeAnchor xmlns:cdr="http://schemas.openxmlformats.org/drawingml/2006/chartDrawing">
    <cdr:from>
      <cdr:x>0.0055</cdr:x>
      <cdr:y>0.53372</cdr:y>
    </cdr:from>
    <cdr:to>
      <cdr:x>0.06843</cdr:x>
      <cdr:y>0.57811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E17B2FA1-8C2D-4692-B4CD-56068E23CDBC}"/>
            </a:ext>
          </a:extLst>
        </cdr:cNvPr>
        <cdr:cNvSpPr txBox="1"/>
      </cdr:nvSpPr>
      <cdr:spPr>
        <a:xfrm xmlns:a="http://schemas.openxmlformats.org/drawingml/2006/main">
          <a:off x="121491" y="4788812"/>
          <a:ext cx="1389538" cy="39829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Apertura red.</a:t>
          </a:r>
        </a:p>
      </cdr:txBody>
    </cdr:sp>
  </cdr:relSizeAnchor>
  <cdr:relSizeAnchor xmlns:cdr="http://schemas.openxmlformats.org/drawingml/2006/chartDrawing">
    <cdr:from>
      <cdr:x>0.0071</cdr:x>
      <cdr:y>0.67323</cdr:y>
    </cdr:from>
    <cdr:to>
      <cdr:x>0.07003</cdr:x>
      <cdr:y>0.71763</cdr:y>
    </cdr:to>
    <cdr:sp macro="" textlink="">
      <cdr:nvSpPr>
        <cdr:cNvPr id="7" name="CuadroTexto 1">
          <a:extLst xmlns:a="http://schemas.openxmlformats.org/drawingml/2006/main">
            <a:ext uri="{FF2B5EF4-FFF2-40B4-BE49-F238E27FC236}">
              <a16:creationId xmlns:a16="http://schemas.microsoft.com/office/drawing/2014/main" id="{72774228-92FD-4D8E-B260-6FB04E41F45E}"/>
            </a:ext>
          </a:extLst>
        </cdr:cNvPr>
        <cdr:cNvSpPr txBox="1"/>
      </cdr:nvSpPr>
      <cdr:spPr>
        <a:xfrm xmlns:a="http://schemas.openxmlformats.org/drawingml/2006/main">
          <a:off x="156842" y="6040624"/>
          <a:ext cx="1389538" cy="39838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Cerrado</a:t>
          </a:r>
        </a:p>
      </cdr:txBody>
    </cdr:sp>
  </cdr:relSizeAnchor>
  <cdr:relSizeAnchor xmlns:cdr="http://schemas.openxmlformats.org/drawingml/2006/chartDrawing">
    <cdr:from>
      <cdr:x>0.00107</cdr:x>
      <cdr:y>0.15004</cdr:y>
    </cdr:from>
    <cdr:to>
      <cdr:x>0.064</cdr:x>
      <cdr:y>0.19443</cdr:y>
    </cdr:to>
    <cdr:sp macro="" textlink="">
      <cdr:nvSpPr>
        <cdr:cNvPr id="8" name="CuadroTexto 1">
          <a:extLst xmlns:a="http://schemas.openxmlformats.org/drawingml/2006/main">
            <a:ext uri="{FF2B5EF4-FFF2-40B4-BE49-F238E27FC236}">
              <a16:creationId xmlns:a16="http://schemas.microsoft.com/office/drawing/2014/main" id="{49A98033-8E25-40F3-89D9-9A814560473A}"/>
            </a:ext>
          </a:extLst>
        </cdr:cNvPr>
        <cdr:cNvSpPr txBox="1"/>
      </cdr:nvSpPr>
      <cdr:spPr>
        <a:xfrm xmlns:a="http://schemas.openxmlformats.org/drawingml/2006/main">
          <a:off x="23574" y="1346236"/>
          <a:ext cx="1389538" cy="39829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 sz="16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murcia\WT9317\20-GENERAL\20-13-AFOROS-ALBUJON\2-PRODUC\2-4-REGISTROS\Nuevos%20registros\Nuevo_Registro_Ramblas_MARMENOR-Ed4.xlsx" TargetMode="External"/><Relationship Id="rId1" Type="http://schemas.openxmlformats.org/officeDocument/2006/relationships/externalLinkPath" Target="Nuevo_Registro_Ramblas_MARMENOR-Ed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T-DIARIO-WEB"/>
      <sheetName val="Caudal"/>
      <sheetName val="Nitratos"/>
      <sheetName val="Gráfico1"/>
      <sheetName val="Fosfatos"/>
      <sheetName val="Conductividad"/>
      <sheetName val="NitratosDiario"/>
      <sheetName val="FosfatosDiario"/>
      <sheetName val="EstadoCompuerta"/>
      <sheetName val="Gráficas"/>
      <sheetName val="PuntosControl"/>
    </sheetNames>
    <sheetDataSet>
      <sheetData sheetId="0"/>
      <sheetData sheetId="1"/>
      <sheetData sheetId="2">
        <row r="109">
          <cell r="C109">
            <v>43707</v>
          </cell>
          <cell r="D109">
            <v>0</v>
          </cell>
          <cell r="E109">
            <v>141</v>
          </cell>
          <cell r="L109">
            <v>151</v>
          </cell>
        </row>
        <row r="110">
          <cell r="C110">
            <v>43714</v>
          </cell>
          <cell r="D110">
            <v>0</v>
          </cell>
          <cell r="E110">
            <v>160</v>
          </cell>
          <cell r="L110">
            <v>109</v>
          </cell>
        </row>
        <row r="111">
          <cell r="C111">
            <v>43728</v>
          </cell>
          <cell r="D111">
            <v>0</v>
          </cell>
          <cell r="E111">
            <v>0</v>
          </cell>
          <cell r="F111">
            <v>124</v>
          </cell>
          <cell r="L111">
            <v>134</v>
          </cell>
          <cell r="M111">
            <v>352</v>
          </cell>
        </row>
        <row r="112">
          <cell r="C112">
            <v>43734</v>
          </cell>
          <cell r="D112">
            <v>0</v>
          </cell>
          <cell r="E112">
            <v>0</v>
          </cell>
          <cell r="F112">
            <v>141</v>
          </cell>
          <cell r="L112">
            <v>153</v>
          </cell>
          <cell r="M112">
            <v>268</v>
          </cell>
          <cell r="N112">
            <v>160</v>
          </cell>
        </row>
        <row r="113">
          <cell r="C113">
            <v>43740</v>
          </cell>
          <cell r="D113">
            <v>0</v>
          </cell>
          <cell r="E113">
            <v>0</v>
          </cell>
          <cell r="F113">
            <v>125</v>
          </cell>
          <cell r="L113">
            <v>118</v>
          </cell>
          <cell r="M113">
            <v>262</v>
          </cell>
          <cell r="N113">
            <v>164</v>
          </cell>
        </row>
        <row r="114">
          <cell r="C114">
            <v>43747</v>
          </cell>
          <cell r="D114">
            <v>0</v>
          </cell>
          <cell r="E114">
            <v>0</v>
          </cell>
          <cell r="F114">
            <v>176</v>
          </cell>
          <cell r="L114">
            <v>160</v>
          </cell>
          <cell r="M114">
            <v>273</v>
          </cell>
          <cell r="N114">
            <v>151</v>
          </cell>
        </row>
        <row r="115">
          <cell r="C115">
            <v>43754</v>
          </cell>
          <cell r="D115">
            <v>210</v>
          </cell>
          <cell r="E115">
            <v>0</v>
          </cell>
          <cell r="F115">
            <v>210</v>
          </cell>
          <cell r="L115">
            <v>183</v>
          </cell>
          <cell r="M115">
            <v>172</v>
          </cell>
          <cell r="N115">
            <v>168</v>
          </cell>
        </row>
        <row r="116">
          <cell r="C116">
            <v>43761</v>
          </cell>
          <cell r="D116">
            <v>0</v>
          </cell>
          <cell r="E116">
            <v>153</v>
          </cell>
          <cell r="F116">
            <v>84</v>
          </cell>
          <cell r="L116">
            <v>125</v>
          </cell>
          <cell r="M116">
            <v>50</v>
          </cell>
          <cell r="N116">
            <v>31.5</v>
          </cell>
        </row>
        <row r="117">
          <cell r="C117">
            <v>43768</v>
          </cell>
          <cell r="D117">
            <v>0</v>
          </cell>
          <cell r="E117">
            <v>172</v>
          </cell>
          <cell r="F117">
            <v>166</v>
          </cell>
          <cell r="L117">
            <v>169</v>
          </cell>
          <cell r="M117">
            <v>141</v>
          </cell>
          <cell r="N117">
            <v>132</v>
          </cell>
          <cell r="O117">
            <v>520</v>
          </cell>
        </row>
        <row r="118">
          <cell r="C118">
            <v>43769</v>
          </cell>
          <cell r="D118">
            <v>189</v>
          </cell>
          <cell r="F118">
            <v>189</v>
          </cell>
          <cell r="Q118">
            <v>294</v>
          </cell>
          <cell r="R118">
            <v>210</v>
          </cell>
          <cell r="S118">
            <v>4</v>
          </cell>
          <cell r="T118">
            <v>11.6</v>
          </cell>
          <cell r="U118">
            <v>3.8</v>
          </cell>
          <cell r="V118">
            <v>146</v>
          </cell>
        </row>
        <row r="119">
          <cell r="C119">
            <v>43775</v>
          </cell>
          <cell r="D119">
            <v>185</v>
          </cell>
          <cell r="E119">
            <v>174</v>
          </cell>
          <cell r="F119">
            <v>185</v>
          </cell>
          <cell r="K119">
            <v>268</v>
          </cell>
          <cell r="L119">
            <v>176</v>
          </cell>
          <cell r="M119">
            <v>136</v>
          </cell>
          <cell r="N119">
            <v>82</v>
          </cell>
          <cell r="O119">
            <v>370</v>
          </cell>
        </row>
        <row r="120">
          <cell r="C120">
            <v>43780</v>
          </cell>
          <cell r="D120">
            <v>185</v>
          </cell>
          <cell r="E120">
            <v>195</v>
          </cell>
          <cell r="F120">
            <v>185</v>
          </cell>
          <cell r="K120">
            <v>220</v>
          </cell>
          <cell r="L120">
            <v>164</v>
          </cell>
          <cell r="M120">
            <v>178</v>
          </cell>
          <cell r="N120">
            <v>197</v>
          </cell>
          <cell r="O120">
            <v>352</v>
          </cell>
          <cell r="Q120">
            <v>262</v>
          </cell>
          <cell r="R120">
            <v>153</v>
          </cell>
          <cell r="S120">
            <v>10.9</v>
          </cell>
          <cell r="U120">
            <v>1.57</v>
          </cell>
          <cell r="V120">
            <v>191</v>
          </cell>
        </row>
        <row r="121">
          <cell r="C121">
            <v>43788</v>
          </cell>
          <cell r="D121">
            <v>178</v>
          </cell>
          <cell r="E121">
            <v>194</v>
          </cell>
          <cell r="F121">
            <v>178</v>
          </cell>
          <cell r="K121">
            <v>202</v>
          </cell>
          <cell r="L121">
            <v>181</v>
          </cell>
          <cell r="M121">
            <v>185</v>
          </cell>
          <cell r="N121">
            <v>78</v>
          </cell>
          <cell r="O121">
            <v>368</v>
          </cell>
          <cell r="Q121">
            <v>284</v>
          </cell>
          <cell r="R121">
            <v>42</v>
          </cell>
          <cell r="S121">
            <v>16.8</v>
          </cell>
          <cell r="T121">
            <v>25.3</v>
          </cell>
          <cell r="U121">
            <v>15.8</v>
          </cell>
          <cell r="V121">
            <v>178</v>
          </cell>
        </row>
        <row r="122">
          <cell r="C122">
            <v>43795</v>
          </cell>
          <cell r="D122">
            <v>193</v>
          </cell>
          <cell r="E122">
            <v>210</v>
          </cell>
          <cell r="F122">
            <v>193</v>
          </cell>
          <cell r="K122">
            <v>204</v>
          </cell>
          <cell r="L122">
            <v>132</v>
          </cell>
          <cell r="M122">
            <v>170</v>
          </cell>
          <cell r="N122">
            <v>168</v>
          </cell>
          <cell r="O122">
            <v>368</v>
          </cell>
          <cell r="Q122">
            <v>273</v>
          </cell>
          <cell r="R122">
            <v>5.7</v>
          </cell>
          <cell r="S122">
            <v>3.15</v>
          </cell>
          <cell r="T122">
            <v>7.2</v>
          </cell>
          <cell r="U122">
            <v>4.0999999999999996</v>
          </cell>
          <cell r="V122">
            <v>199</v>
          </cell>
        </row>
        <row r="123">
          <cell r="C123">
            <v>43804</v>
          </cell>
          <cell r="D123">
            <v>0</v>
          </cell>
          <cell r="E123">
            <v>193</v>
          </cell>
          <cell r="F123">
            <v>150</v>
          </cell>
          <cell r="K123">
            <v>330</v>
          </cell>
          <cell r="L123">
            <v>185</v>
          </cell>
          <cell r="M123">
            <v>165</v>
          </cell>
          <cell r="N123">
            <v>80</v>
          </cell>
          <cell r="O123">
            <v>390</v>
          </cell>
          <cell r="Q123">
            <v>302</v>
          </cell>
          <cell r="R123">
            <v>154</v>
          </cell>
          <cell r="S123">
            <v>63</v>
          </cell>
          <cell r="T123">
            <v>8.4</v>
          </cell>
          <cell r="U123">
            <v>25.2</v>
          </cell>
          <cell r="V123">
            <v>161</v>
          </cell>
        </row>
        <row r="124">
          <cell r="C124">
            <v>43809</v>
          </cell>
          <cell r="D124">
            <v>205</v>
          </cell>
          <cell r="E124">
            <v>290</v>
          </cell>
          <cell r="F124">
            <v>205</v>
          </cell>
          <cell r="K124">
            <v>231</v>
          </cell>
          <cell r="L124">
            <v>191</v>
          </cell>
          <cell r="M124">
            <v>179</v>
          </cell>
          <cell r="N124">
            <v>185</v>
          </cell>
          <cell r="O124">
            <v>380</v>
          </cell>
          <cell r="Q124">
            <v>315</v>
          </cell>
          <cell r="R124">
            <v>170</v>
          </cell>
          <cell r="S124">
            <v>6.3</v>
          </cell>
          <cell r="U124">
            <v>27.3</v>
          </cell>
          <cell r="V124">
            <v>209</v>
          </cell>
        </row>
        <row r="125">
          <cell r="C125">
            <v>43816</v>
          </cell>
          <cell r="D125">
            <v>208</v>
          </cell>
          <cell r="E125">
            <v>197</v>
          </cell>
          <cell r="F125">
            <v>208</v>
          </cell>
          <cell r="K125">
            <v>242</v>
          </cell>
          <cell r="L125">
            <v>191</v>
          </cell>
          <cell r="M125">
            <v>181</v>
          </cell>
          <cell r="N125">
            <v>189</v>
          </cell>
          <cell r="O125">
            <v>380</v>
          </cell>
          <cell r="Q125">
            <v>299</v>
          </cell>
          <cell r="R125">
            <v>151</v>
          </cell>
          <cell r="S125">
            <v>12.2</v>
          </cell>
          <cell r="U125">
            <v>35.200000000000003</v>
          </cell>
          <cell r="V125">
            <v>204</v>
          </cell>
        </row>
        <row r="126">
          <cell r="C126">
            <v>43822</v>
          </cell>
          <cell r="D126">
            <v>201.6</v>
          </cell>
          <cell r="E126">
            <v>239.92500000000001</v>
          </cell>
          <cell r="F126">
            <v>201.6</v>
          </cell>
          <cell r="K126">
            <v>225.75</v>
          </cell>
          <cell r="L126">
            <v>163.80000000000001</v>
          </cell>
          <cell r="M126">
            <v>182.7</v>
          </cell>
          <cell r="N126">
            <v>180.6</v>
          </cell>
          <cell r="O126">
            <v>362.25</v>
          </cell>
          <cell r="Q126">
            <v>309.75</v>
          </cell>
          <cell r="R126">
            <v>90.2</v>
          </cell>
          <cell r="S126">
            <v>4.18</v>
          </cell>
          <cell r="U126">
            <v>38.85</v>
          </cell>
          <cell r="V126">
            <v>192</v>
          </cell>
        </row>
        <row r="127">
          <cell r="C127">
            <v>43829</v>
          </cell>
          <cell r="D127">
            <v>210</v>
          </cell>
          <cell r="E127">
            <v>247.8</v>
          </cell>
          <cell r="F127">
            <v>210</v>
          </cell>
          <cell r="K127">
            <v>231</v>
          </cell>
          <cell r="L127">
            <v>182.7</v>
          </cell>
          <cell r="M127">
            <v>182.7</v>
          </cell>
          <cell r="N127">
            <v>170.1</v>
          </cell>
          <cell r="O127">
            <v>346.5</v>
          </cell>
          <cell r="Q127">
            <v>278.25</v>
          </cell>
          <cell r="R127">
            <v>15.4</v>
          </cell>
          <cell r="S127">
            <v>19.8</v>
          </cell>
          <cell r="U127">
            <v>22.574999999999999</v>
          </cell>
          <cell r="V127">
            <v>193.2</v>
          </cell>
        </row>
        <row r="128">
          <cell r="C128">
            <v>43837</v>
          </cell>
          <cell r="D128">
            <v>197.4</v>
          </cell>
          <cell r="E128">
            <v>234.15</v>
          </cell>
          <cell r="F128">
            <v>197.4</v>
          </cell>
          <cell r="K128">
            <v>204.75</v>
          </cell>
          <cell r="L128">
            <v>168</v>
          </cell>
          <cell r="M128">
            <v>174.3</v>
          </cell>
          <cell r="N128">
            <v>191.1</v>
          </cell>
          <cell r="O128">
            <v>346.5</v>
          </cell>
          <cell r="Q128">
            <v>283.5</v>
          </cell>
          <cell r="R128">
            <v>5.3550000000000004</v>
          </cell>
          <cell r="S128">
            <v>4.08</v>
          </cell>
          <cell r="U128">
            <v>22.05</v>
          </cell>
          <cell r="V128">
            <v>191.1</v>
          </cell>
        </row>
        <row r="129">
          <cell r="C129">
            <v>43844</v>
          </cell>
          <cell r="D129">
            <v>158</v>
          </cell>
          <cell r="E129">
            <v>220</v>
          </cell>
          <cell r="F129">
            <v>158</v>
          </cell>
          <cell r="K129">
            <v>209</v>
          </cell>
          <cell r="L129">
            <v>176</v>
          </cell>
          <cell r="M129">
            <v>143</v>
          </cell>
          <cell r="N129">
            <v>90</v>
          </cell>
          <cell r="O129">
            <v>368</v>
          </cell>
          <cell r="Q129">
            <v>315</v>
          </cell>
          <cell r="R129">
            <v>5.3</v>
          </cell>
          <cell r="S129">
            <v>3.19</v>
          </cell>
          <cell r="U129">
            <v>33.1</v>
          </cell>
          <cell r="V129">
            <v>163</v>
          </cell>
        </row>
        <row r="130">
          <cell r="C130">
            <v>43852</v>
          </cell>
          <cell r="D130">
            <v>84</v>
          </cell>
          <cell r="F130">
            <v>84</v>
          </cell>
          <cell r="K130">
            <v>299</v>
          </cell>
          <cell r="L130">
            <v>91</v>
          </cell>
          <cell r="M130">
            <v>57</v>
          </cell>
          <cell r="N130">
            <v>19.5</v>
          </cell>
          <cell r="O130">
            <v>352</v>
          </cell>
          <cell r="Q130">
            <v>168</v>
          </cell>
          <cell r="R130">
            <v>130</v>
          </cell>
          <cell r="S130">
            <v>27</v>
          </cell>
          <cell r="U130">
            <v>27.3</v>
          </cell>
          <cell r="V130">
            <v>134</v>
          </cell>
        </row>
        <row r="131">
          <cell r="C131">
            <v>43858</v>
          </cell>
          <cell r="D131">
            <v>210</v>
          </cell>
          <cell r="E131">
            <v>268</v>
          </cell>
          <cell r="F131">
            <v>210</v>
          </cell>
          <cell r="K131">
            <v>268</v>
          </cell>
          <cell r="L131">
            <v>181</v>
          </cell>
          <cell r="M131">
            <v>172</v>
          </cell>
          <cell r="N131">
            <v>190</v>
          </cell>
          <cell r="O131">
            <v>380</v>
          </cell>
          <cell r="Q131">
            <v>341</v>
          </cell>
          <cell r="R131">
            <v>131</v>
          </cell>
          <cell r="S131">
            <v>5.2</v>
          </cell>
          <cell r="U131">
            <v>38</v>
          </cell>
          <cell r="V131">
            <v>158</v>
          </cell>
        </row>
        <row r="132">
          <cell r="C132">
            <v>43865</v>
          </cell>
          <cell r="D132">
            <v>204</v>
          </cell>
          <cell r="E132">
            <v>274</v>
          </cell>
          <cell r="F132">
            <v>204</v>
          </cell>
          <cell r="K132">
            <v>294</v>
          </cell>
          <cell r="L132">
            <v>185</v>
          </cell>
          <cell r="M132">
            <v>176</v>
          </cell>
          <cell r="N132">
            <v>152</v>
          </cell>
          <cell r="O132">
            <v>380</v>
          </cell>
          <cell r="Q132">
            <v>315</v>
          </cell>
          <cell r="R132">
            <v>110</v>
          </cell>
          <cell r="S132">
            <v>2.84</v>
          </cell>
          <cell r="U132">
            <v>36.799999999999997</v>
          </cell>
          <cell r="V132">
            <v>189</v>
          </cell>
        </row>
        <row r="133">
          <cell r="C133">
            <v>43872</v>
          </cell>
          <cell r="D133">
            <v>176</v>
          </cell>
          <cell r="E133">
            <v>262</v>
          </cell>
          <cell r="F133">
            <v>176</v>
          </cell>
          <cell r="K133">
            <v>204</v>
          </cell>
          <cell r="L133">
            <v>149</v>
          </cell>
          <cell r="M133">
            <v>147</v>
          </cell>
          <cell r="N133">
            <v>184</v>
          </cell>
          <cell r="O133">
            <v>390</v>
          </cell>
          <cell r="Q133">
            <v>304</v>
          </cell>
          <cell r="R133">
            <v>21</v>
          </cell>
          <cell r="S133">
            <v>5.5</v>
          </cell>
          <cell r="U133">
            <v>65</v>
          </cell>
          <cell r="V133">
            <v>170</v>
          </cell>
        </row>
        <row r="134">
          <cell r="C134">
            <v>43879</v>
          </cell>
          <cell r="D134">
            <v>164</v>
          </cell>
          <cell r="E134">
            <v>248</v>
          </cell>
          <cell r="F134">
            <v>164</v>
          </cell>
          <cell r="K134">
            <v>186</v>
          </cell>
          <cell r="L134">
            <v>124</v>
          </cell>
          <cell r="M134">
            <v>147</v>
          </cell>
          <cell r="N134">
            <v>194</v>
          </cell>
          <cell r="O134">
            <v>399</v>
          </cell>
          <cell r="Q134">
            <v>273</v>
          </cell>
          <cell r="R134">
            <v>4.3</v>
          </cell>
          <cell r="S134">
            <v>3.6</v>
          </cell>
          <cell r="U134">
            <v>76</v>
          </cell>
          <cell r="V134">
            <v>167</v>
          </cell>
        </row>
        <row r="135">
          <cell r="C135">
            <v>43886</v>
          </cell>
          <cell r="D135">
            <v>204</v>
          </cell>
          <cell r="E135">
            <v>252</v>
          </cell>
          <cell r="F135">
            <v>204</v>
          </cell>
          <cell r="K135">
            <v>226</v>
          </cell>
          <cell r="L135">
            <v>185</v>
          </cell>
          <cell r="M135">
            <v>176</v>
          </cell>
          <cell r="N135">
            <v>200</v>
          </cell>
          <cell r="O135">
            <v>380</v>
          </cell>
          <cell r="Q135">
            <v>326</v>
          </cell>
          <cell r="R135">
            <v>4.4000000000000004</v>
          </cell>
          <cell r="S135">
            <v>2.1</v>
          </cell>
          <cell r="U135">
            <v>64</v>
          </cell>
          <cell r="V135">
            <v>187</v>
          </cell>
        </row>
        <row r="136">
          <cell r="C136">
            <v>43893</v>
          </cell>
          <cell r="D136">
            <v>185</v>
          </cell>
          <cell r="E136">
            <v>239</v>
          </cell>
          <cell r="F136">
            <v>185</v>
          </cell>
          <cell r="K136">
            <v>215</v>
          </cell>
          <cell r="L136">
            <v>178</v>
          </cell>
          <cell r="M136">
            <v>143</v>
          </cell>
          <cell r="N136">
            <v>189</v>
          </cell>
          <cell r="O136">
            <v>336</v>
          </cell>
          <cell r="Q136">
            <v>299</v>
          </cell>
          <cell r="R136">
            <v>4.2</v>
          </cell>
          <cell r="S136">
            <v>5.4</v>
          </cell>
          <cell r="U136">
            <v>59</v>
          </cell>
          <cell r="V136">
            <v>167</v>
          </cell>
        </row>
        <row r="137">
          <cell r="C137">
            <v>43900</v>
          </cell>
          <cell r="D137">
            <v>195</v>
          </cell>
          <cell r="E137">
            <v>258</v>
          </cell>
          <cell r="F137">
            <v>195</v>
          </cell>
          <cell r="K137">
            <v>215</v>
          </cell>
          <cell r="L137">
            <v>172</v>
          </cell>
          <cell r="M137">
            <v>172</v>
          </cell>
          <cell r="N137">
            <v>200</v>
          </cell>
          <cell r="O137">
            <v>370</v>
          </cell>
          <cell r="Q137">
            <v>304</v>
          </cell>
          <cell r="R137">
            <v>5.3</v>
          </cell>
          <cell r="S137">
            <v>3.26</v>
          </cell>
          <cell r="U137">
            <v>48</v>
          </cell>
          <cell r="V137">
            <v>183</v>
          </cell>
        </row>
        <row r="138">
          <cell r="C138">
            <v>43907</v>
          </cell>
          <cell r="D138">
            <v>187</v>
          </cell>
          <cell r="E138">
            <v>228</v>
          </cell>
          <cell r="F138">
            <v>187</v>
          </cell>
          <cell r="K138">
            <v>194</v>
          </cell>
          <cell r="L138">
            <v>168</v>
          </cell>
          <cell r="M138">
            <v>172</v>
          </cell>
          <cell r="N138">
            <v>194</v>
          </cell>
          <cell r="O138">
            <v>346</v>
          </cell>
          <cell r="Q138">
            <v>262</v>
          </cell>
          <cell r="R138">
            <v>5.3</v>
          </cell>
          <cell r="S138">
            <v>3.41</v>
          </cell>
          <cell r="U138">
            <v>38</v>
          </cell>
          <cell r="V138">
            <v>163</v>
          </cell>
        </row>
        <row r="139">
          <cell r="C139">
            <v>43916</v>
          </cell>
          <cell r="D139">
            <v>0</v>
          </cell>
          <cell r="E139">
            <v>248.32499999999999</v>
          </cell>
          <cell r="F139">
            <v>198</v>
          </cell>
          <cell r="K139">
            <v>420</v>
          </cell>
          <cell r="L139">
            <v>158.4</v>
          </cell>
          <cell r="M139">
            <v>154</v>
          </cell>
          <cell r="N139">
            <v>121</v>
          </cell>
          <cell r="O139">
            <v>425.25</v>
          </cell>
          <cell r="Q139">
            <v>299.25</v>
          </cell>
          <cell r="R139">
            <v>58.8</v>
          </cell>
          <cell r="S139">
            <v>50.4</v>
          </cell>
          <cell r="T139">
            <v>20.399999999999999</v>
          </cell>
          <cell r="U139">
            <v>35.700000000000003</v>
          </cell>
          <cell r="V139">
            <v>139.19999999999999</v>
          </cell>
        </row>
        <row r="140">
          <cell r="C140">
            <v>43921</v>
          </cell>
          <cell r="D140">
            <v>189</v>
          </cell>
          <cell r="E140">
            <v>302</v>
          </cell>
          <cell r="F140">
            <v>189</v>
          </cell>
          <cell r="K140">
            <v>331</v>
          </cell>
          <cell r="L140">
            <v>164</v>
          </cell>
          <cell r="M140">
            <v>149</v>
          </cell>
          <cell r="N140">
            <v>152</v>
          </cell>
          <cell r="O140">
            <v>390</v>
          </cell>
          <cell r="Q140">
            <v>320</v>
          </cell>
          <cell r="R140">
            <v>132</v>
          </cell>
          <cell r="S140">
            <v>34.799999999999997</v>
          </cell>
          <cell r="T140">
            <v>11.5</v>
          </cell>
          <cell r="U140">
            <v>46</v>
          </cell>
          <cell r="V140">
            <v>139</v>
          </cell>
        </row>
        <row r="141">
          <cell r="C141">
            <v>43928</v>
          </cell>
          <cell r="D141">
            <v>187</v>
          </cell>
          <cell r="E141">
            <v>267.75</v>
          </cell>
          <cell r="F141">
            <v>187</v>
          </cell>
          <cell r="K141">
            <v>362</v>
          </cell>
          <cell r="L141">
            <v>162</v>
          </cell>
          <cell r="M141">
            <v>158</v>
          </cell>
          <cell r="N141">
            <v>163</v>
          </cell>
          <cell r="O141">
            <v>400</v>
          </cell>
          <cell r="Q141">
            <v>294</v>
          </cell>
          <cell r="R141">
            <v>105.6</v>
          </cell>
          <cell r="S141">
            <v>5.5</v>
          </cell>
          <cell r="T141">
            <v>9.9</v>
          </cell>
          <cell r="U141">
            <v>58.8</v>
          </cell>
          <cell r="V141">
            <v>160.80000000000001</v>
          </cell>
        </row>
        <row r="142">
          <cell r="C142">
            <v>43935</v>
          </cell>
          <cell r="D142">
            <v>162</v>
          </cell>
          <cell r="E142">
            <v>271</v>
          </cell>
          <cell r="F142">
            <v>162</v>
          </cell>
          <cell r="K142">
            <v>242</v>
          </cell>
          <cell r="L142">
            <v>172</v>
          </cell>
          <cell r="M142">
            <v>134</v>
          </cell>
          <cell r="N142">
            <v>88</v>
          </cell>
          <cell r="O142">
            <v>390</v>
          </cell>
          <cell r="Q142">
            <v>304</v>
          </cell>
          <cell r="R142">
            <v>30.8</v>
          </cell>
          <cell r="S142">
            <v>3.3</v>
          </cell>
          <cell r="T142">
            <v>11.6</v>
          </cell>
          <cell r="U142">
            <v>24.2</v>
          </cell>
          <cell r="V142">
            <v>137</v>
          </cell>
        </row>
        <row r="143">
          <cell r="C143">
            <v>43942</v>
          </cell>
          <cell r="D143">
            <v>180</v>
          </cell>
          <cell r="F143">
            <v>180</v>
          </cell>
          <cell r="K143">
            <v>299</v>
          </cell>
          <cell r="L143">
            <v>147</v>
          </cell>
          <cell r="M143">
            <v>134</v>
          </cell>
          <cell r="N143">
            <v>126</v>
          </cell>
          <cell r="O143">
            <v>368</v>
          </cell>
          <cell r="Q143">
            <v>268</v>
          </cell>
          <cell r="R143">
            <v>10.8</v>
          </cell>
          <cell r="S143">
            <v>5.6</v>
          </cell>
          <cell r="T143">
            <v>13.6</v>
          </cell>
          <cell r="U143">
            <v>80</v>
          </cell>
          <cell r="V143">
            <v>197</v>
          </cell>
        </row>
        <row r="144">
          <cell r="C144">
            <v>43949</v>
          </cell>
          <cell r="D144">
            <v>172</v>
          </cell>
          <cell r="E144">
            <v>270</v>
          </cell>
          <cell r="F144">
            <v>172</v>
          </cell>
          <cell r="K144">
            <v>278</v>
          </cell>
          <cell r="L144">
            <v>170</v>
          </cell>
          <cell r="M144">
            <v>120</v>
          </cell>
          <cell r="N144">
            <v>78</v>
          </cell>
          <cell r="O144">
            <v>380</v>
          </cell>
          <cell r="Q144">
            <v>310</v>
          </cell>
          <cell r="R144">
            <v>4.5999999999999996</v>
          </cell>
          <cell r="S144">
            <v>3.7</v>
          </cell>
          <cell r="T144">
            <v>10.3</v>
          </cell>
          <cell r="U144">
            <v>95</v>
          </cell>
          <cell r="V144">
            <v>149</v>
          </cell>
        </row>
        <row r="145">
          <cell r="C145">
            <v>43956</v>
          </cell>
          <cell r="D145">
            <v>189</v>
          </cell>
          <cell r="E145">
            <v>262</v>
          </cell>
          <cell r="F145">
            <v>189</v>
          </cell>
          <cell r="K145">
            <v>284</v>
          </cell>
          <cell r="L145">
            <v>176</v>
          </cell>
          <cell r="M145">
            <v>162</v>
          </cell>
          <cell r="N145">
            <v>126</v>
          </cell>
          <cell r="O145">
            <v>390</v>
          </cell>
          <cell r="Q145">
            <v>299</v>
          </cell>
          <cell r="R145">
            <v>6.5</v>
          </cell>
          <cell r="S145">
            <v>3.48</v>
          </cell>
          <cell r="T145">
            <v>9.5</v>
          </cell>
          <cell r="U145">
            <v>94</v>
          </cell>
          <cell r="V145">
            <v>168</v>
          </cell>
        </row>
        <row r="146">
          <cell r="C146">
            <v>43963</v>
          </cell>
          <cell r="D146">
            <v>160</v>
          </cell>
          <cell r="F146">
            <v>160</v>
          </cell>
          <cell r="K146">
            <v>248</v>
          </cell>
          <cell r="L146">
            <v>176</v>
          </cell>
          <cell r="M146">
            <v>130</v>
          </cell>
          <cell r="N146">
            <v>84</v>
          </cell>
          <cell r="O146">
            <v>368</v>
          </cell>
          <cell r="Q146">
            <v>315</v>
          </cell>
          <cell r="R146">
            <v>6.4</v>
          </cell>
          <cell r="S146">
            <v>3.15</v>
          </cell>
          <cell r="T146" t="str">
            <v>Cauce seco</v>
          </cell>
          <cell r="U146">
            <v>86</v>
          </cell>
          <cell r="V146">
            <v>144</v>
          </cell>
        </row>
        <row r="147">
          <cell r="C147">
            <v>43970</v>
          </cell>
          <cell r="D147">
            <v>176</v>
          </cell>
          <cell r="E147">
            <v>308</v>
          </cell>
          <cell r="F147">
            <v>176</v>
          </cell>
          <cell r="K147">
            <v>252</v>
          </cell>
          <cell r="L147">
            <v>166</v>
          </cell>
          <cell r="M147">
            <v>139</v>
          </cell>
          <cell r="N147">
            <v>145</v>
          </cell>
          <cell r="O147">
            <v>380</v>
          </cell>
          <cell r="Q147">
            <v>336</v>
          </cell>
          <cell r="R147">
            <v>7.2</v>
          </cell>
          <cell r="S147">
            <v>3.3</v>
          </cell>
          <cell r="T147" t="str">
            <v>Cauce seco</v>
          </cell>
          <cell r="U147">
            <v>98</v>
          </cell>
          <cell r="V147">
            <v>190</v>
          </cell>
        </row>
        <row r="148">
          <cell r="C148">
            <v>43977</v>
          </cell>
          <cell r="D148">
            <v>162</v>
          </cell>
          <cell r="F148">
            <v>162</v>
          </cell>
          <cell r="K148">
            <v>236</v>
          </cell>
          <cell r="L148">
            <v>168</v>
          </cell>
          <cell r="M148">
            <v>132</v>
          </cell>
          <cell r="N148">
            <v>88</v>
          </cell>
          <cell r="O148">
            <v>368</v>
          </cell>
          <cell r="Q148">
            <v>320</v>
          </cell>
          <cell r="R148">
            <v>8.8000000000000007</v>
          </cell>
          <cell r="S148">
            <v>6</v>
          </cell>
          <cell r="T148" t="str">
            <v>Cauce seco</v>
          </cell>
          <cell r="U148">
            <v>107</v>
          </cell>
          <cell r="V148">
            <v>168</v>
          </cell>
        </row>
        <row r="149">
          <cell r="C149">
            <v>43983</v>
          </cell>
          <cell r="D149">
            <v>158</v>
          </cell>
          <cell r="F149">
            <v>158</v>
          </cell>
          <cell r="K149">
            <v>231</v>
          </cell>
          <cell r="L149">
            <v>176</v>
          </cell>
          <cell r="M149">
            <v>134</v>
          </cell>
          <cell r="N149">
            <v>88</v>
          </cell>
          <cell r="O149">
            <v>390</v>
          </cell>
          <cell r="Q149">
            <v>315</v>
          </cell>
          <cell r="R149">
            <v>9.5</v>
          </cell>
          <cell r="S149">
            <v>4.4000000000000004</v>
          </cell>
          <cell r="T149" t="str">
            <v>Cauce seco</v>
          </cell>
          <cell r="U149">
            <v>154</v>
          </cell>
          <cell r="V149">
            <v>166</v>
          </cell>
        </row>
        <row r="150">
          <cell r="C150">
            <v>43991</v>
          </cell>
          <cell r="D150">
            <v>101</v>
          </cell>
          <cell r="E150">
            <v>159</v>
          </cell>
          <cell r="F150">
            <v>101</v>
          </cell>
          <cell r="K150">
            <v>176</v>
          </cell>
          <cell r="L150">
            <v>162</v>
          </cell>
          <cell r="M150">
            <v>84</v>
          </cell>
          <cell r="N150">
            <v>46</v>
          </cell>
          <cell r="O150">
            <v>352</v>
          </cell>
          <cell r="Q150">
            <v>210</v>
          </cell>
          <cell r="R150">
            <v>8.4</v>
          </cell>
          <cell r="S150">
            <v>5.4</v>
          </cell>
          <cell r="T150" t="str">
            <v>Cauce seco</v>
          </cell>
          <cell r="U150">
            <v>25</v>
          </cell>
          <cell r="V150">
            <v>192</v>
          </cell>
        </row>
        <row r="151">
          <cell r="C151">
            <v>43998</v>
          </cell>
          <cell r="D151">
            <v>161</v>
          </cell>
          <cell r="F151">
            <v>161</v>
          </cell>
          <cell r="K151">
            <v>214</v>
          </cell>
          <cell r="L151">
            <v>180</v>
          </cell>
          <cell r="M151">
            <v>123</v>
          </cell>
          <cell r="N151">
            <v>107</v>
          </cell>
          <cell r="O151">
            <v>390</v>
          </cell>
          <cell r="Q151">
            <v>326</v>
          </cell>
          <cell r="R151">
            <v>9.1999999999999993</v>
          </cell>
          <cell r="S151">
            <v>4.2</v>
          </cell>
          <cell r="T151" t="str">
            <v>Cauce seco</v>
          </cell>
          <cell r="U151">
            <v>115</v>
          </cell>
          <cell r="V151">
            <v>190</v>
          </cell>
        </row>
        <row r="152">
          <cell r="C152">
            <v>44004</v>
          </cell>
          <cell r="D152">
            <v>132</v>
          </cell>
          <cell r="E152">
            <v>220</v>
          </cell>
          <cell r="F152">
            <v>132</v>
          </cell>
          <cell r="K152">
            <v>174</v>
          </cell>
          <cell r="L152">
            <v>147</v>
          </cell>
          <cell r="M152">
            <v>108</v>
          </cell>
          <cell r="N152">
            <v>75</v>
          </cell>
          <cell r="O152">
            <v>390</v>
          </cell>
          <cell r="Q152">
            <v>304</v>
          </cell>
          <cell r="R152">
            <v>8.4</v>
          </cell>
          <cell r="S152">
            <v>3.48</v>
          </cell>
          <cell r="T152" t="str">
            <v>Cauce seco</v>
          </cell>
          <cell r="U152">
            <v>112</v>
          </cell>
          <cell r="V152">
            <v>168</v>
          </cell>
        </row>
        <row r="153">
          <cell r="C153">
            <v>44012</v>
          </cell>
          <cell r="D153">
            <v>172</v>
          </cell>
          <cell r="E153">
            <v>190</v>
          </cell>
          <cell r="F153">
            <v>172</v>
          </cell>
          <cell r="K153">
            <v>170</v>
          </cell>
          <cell r="L153">
            <v>153</v>
          </cell>
          <cell r="M153">
            <v>145</v>
          </cell>
          <cell r="N153">
            <v>141</v>
          </cell>
          <cell r="O153">
            <v>341</v>
          </cell>
          <cell r="Q153">
            <v>252</v>
          </cell>
          <cell r="R153">
            <v>7.9</v>
          </cell>
          <cell r="S153">
            <v>5.0999999999999996</v>
          </cell>
          <cell r="T153" t="str">
            <v>Cauce seco</v>
          </cell>
          <cell r="U153">
            <v>96</v>
          </cell>
          <cell r="V153">
            <v>134</v>
          </cell>
        </row>
        <row r="154">
          <cell r="C154">
            <v>44019</v>
          </cell>
          <cell r="D154">
            <v>174</v>
          </cell>
          <cell r="E154">
            <v>227</v>
          </cell>
          <cell r="F154">
            <v>174</v>
          </cell>
          <cell r="K154">
            <v>172</v>
          </cell>
          <cell r="L154">
            <v>149</v>
          </cell>
          <cell r="M154">
            <v>141</v>
          </cell>
          <cell r="N154">
            <v>160</v>
          </cell>
          <cell r="O154">
            <v>362</v>
          </cell>
          <cell r="Q154">
            <v>273</v>
          </cell>
          <cell r="R154">
            <v>10.1</v>
          </cell>
          <cell r="S154">
            <v>6.8</v>
          </cell>
          <cell r="T154" t="str">
            <v>Cauce seco</v>
          </cell>
          <cell r="U154">
            <v>108</v>
          </cell>
          <cell r="V154">
            <v>137</v>
          </cell>
        </row>
        <row r="155">
          <cell r="C155">
            <v>44026</v>
          </cell>
          <cell r="D155">
            <v>198</v>
          </cell>
          <cell r="F155">
            <v>198</v>
          </cell>
          <cell r="K155">
            <v>182</v>
          </cell>
          <cell r="L155">
            <v>163</v>
          </cell>
          <cell r="M155">
            <v>176</v>
          </cell>
          <cell r="N155">
            <v>162</v>
          </cell>
          <cell r="O155">
            <v>357</v>
          </cell>
          <cell r="Q155">
            <v>278</v>
          </cell>
          <cell r="R155">
            <v>6.6</v>
          </cell>
          <cell r="S155">
            <v>4.5</v>
          </cell>
          <cell r="T155" t="str">
            <v>Cauce seco</v>
          </cell>
          <cell r="U155">
            <v>103</v>
          </cell>
          <cell r="V155">
            <v>139</v>
          </cell>
        </row>
        <row r="156">
          <cell r="C156">
            <v>44033</v>
          </cell>
          <cell r="D156">
            <v>172</v>
          </cell>
          <cell r="F156">
            <v>172</v>
          </cell>
          <cell r="K156">
            <v>168</v>
          </cell>
          <cell r="L156">
            <v>162</v>
          </cell>
          <cell r="M156">
            <v>141</v>
          </cell>
          <cell r="N156">
            <v>103</v>
          </cell>
          <cell r="O156">
            <v>336</v>
          </cell>
          <cell r="Q156">
            <v>257</v>
          </cell>
          <cell r="R156">
            <v>8.9</v>
          </cell>
          <cell r="S156">
            <v>5.3</v>
          </cell>
          <cell r="T156" t="str">
            <v>Cauce seco</v>
          </cell>
          <cell r="U156">
            <v>92</v>
          </cell>
          <cell r="V156">
            <v>114</v>
          </cell>
        </row>
        <row r="157">
          <cell r="C157">
            <v>44040</v>
          </cell>
          <cell r="D157">
            <v>174</v>
          </cell>
          <cell r="E157">
            <v>201</v>
          </cell>
          <cell r="F157">
            <v>174</v>
          </cell>
          <cell r="K157">
            <v>194</v>
          </cell>
          <cell r="L157">
            <v>162</v>
          </cell>
          <cell r="M157">
            <v>200</v>
          </cell>
          <cell r="N157">
            <v>174</v>
          </cell>
          <cell r="O157">
            <v>362</v>
          </cell>
          <cell r="Q157">
            <v>247</v>
          </cell>
          <cell r="R157">
            <v>6.8</v>
          </cell>
          <cell r="S157">
            <v>5.5</v>
          </cell>
          <cell r="T157" t="str">
            <v>Cauce seco</v>
          </cell>
          <cell r="U157">
            <v>81</v>
          </cell>
          <cell r="V157">
            <v>120</v>
          </cell>
        </row>
        <row r="158">
          <cell r="C158">
            <v>44047</v>
          </cell>
          <cell r="D158">
            <v>141</v>
          </cell>
          <cell r="E158">
            <v>175</v>
          </cell>
          <cell r="F158">
            <v>141</v>
          </cell>
          <cell r="K158">
            <v>183</v>
          </cell>
          <cell r="L158">
            <v>169</v>
          </cell>
          <cell r="M158">
            <v>163</v>
          </cell>
          <cell r="N158">
            <v>101</v>
          </cell>
          <cell r="O158">
            <v>310</v>
          </cell>
          <cell r="P158">
            <v>183</v>
          </cell>
          <cell r="Q158">
            <v>262</v>
          </cell>
          <cell r="R158">
            <v>7</v>
          </cell>
          <cell r="S158">
            <v>5.9</v>
          </cell>
          <cell r="T158" t="str">
            <v>Cauce seco</v>
          </cell>
          <cell r="U158">
            <v>94</v>
          </cell>
          <cell r="V158">
            <v>108</v>
          </cell>
        </row>
        <row r="159">
          <cell r="C159">
            <v>44054</v>
          </cell>
          <cell r="D159">
            <v>185</v>
          </cell>
          <cell r="F159">
            <v>185</v>
          </cell>
          <cell r="K159">
            <v>187</v>
          </cell>
          <cell r="L159">
            <v>172</v>
          </cell>
          <cell r="M159">
            <v>194</v>
          </cell>
          <cell r="N159">
            <v>178</v>
          </cell>
          <cell r="O159">
            <v>370</v>
          </cell>
          <cell r="P159">
            <v>204</v>
          </cell>
          <cell r="Q159">
            <v>252</v>
          </cell>
          <cell r="R159">
            <v>7.5</v>
          </cell>
          <cell r="S159">
            <v>5.6</v>
          </cell>
          <cell r="T159" t="str">
            <v>Cauce seco</v>
          </cell>
          <cell r="U159">
            <v>82</v>
          </cell>
          <cell r="V159">
            <v>89</v>
          </cell>
        </row>
        <row r="160">
          <cell r="C160">
            <v>44061</v>
          </cell>
          <cell r="D160">
            <v>155</v>
          </cell>
          <cell r="E160">
            <v>189</v>
          </cell>
          <cell r="F160">
            <v>155</v>
          </cell>
          <cell r="K160">
            <v>155</v>
          </cell>
          <cell r="L160">
            <v>149</v>
          </cell>
          <cell r="M160">
            <v>181</v>
          </cell>
          <cell r="N160">
            <v>130</v>
          </cell>
          <cell r="O160">
            <v>336</v>
          </cell>
          <cell r="P160">
            <v>175</v>
          </cell>
          <cell r="Q160">
            <v>252</v>
          </cell>
          <cell r="R160">
            <v>4.5999999999999996</v>
          </cell>
          <cell r="S160">
            <v>5.8</v>
          </cell>
          <cell r="T160" t="str">
            <v>Cauce seco</v>
          </cell>
          <cell r="U160">
            <v>80</v>
          </cell>
          <cell r="V160">
            <v>92</v>
          </cell>
        </row>
        <row r="161">
          <cell r="C161">
            <v>44068</v>
          </cell>
          <cell r="D161">
            <v>167</v>
          </cell>
          <cell r="E161">
            <v>254</v>
          </cell>
          <cell r="F161">
            <v>167</v>
          </cell>
          <cell r="K161">
            <v>187</v>
          </cell>
          <cell r="L161">
            <v>163</v>
          </cell>
          <cell r="M161">
            <v>174</v>
          </cell>
          <cell r="N161">
            <v>154</v>
          </cell>
          <cell r="O161">
            <v>358</v>
          </cell>
          <cell r="P161">
            <v>167</v>
          </cell>
          <cell r="Q161">
            <v>248</v>
          </cell>
          <cell r="R161">
            <v>7.9</v>
          </cell>
          <cell r="S161">
            <v>7.32</v>
          </cell>
          <cell r="T161" t="str">
            <v>Cauce seco</v>
          </cell>
          <cell r="U161">
            <v>73</v>
          </cell>
          <cell r="V161">
            <v>113</v>
          </cell>
        </row>
        <row r="162">
          <cell r="C162">
            <v>44075</v>
          </cell>
          <cell r="D162">
            <v>155</v>
          </cell>
          <cell r="E162">
            <v>192</v>
          </cell>
          <cell r="F162">
            <v>155</v>
          </cell>
          <cell r="K162">
            <v>181</v>
          </cell>
          <cell r="L162">
            <v>153</v>
          </cell>
          <cell r="M162">
            <v>118</v>
          </cell>
          <cell r="N162">
            <v>113</v>
          </cell>
          <cell r="O162">
            <v>341</v>
          </cell>
          <cell r="P162">
            <v>183</v>
          </cell>
          <cell r="Q162">
            <v>194</v>
          </cell>
          <cell r="R162">
            <v>4</v>
          </cell>
          <cell r="S162">
            <v>6.4</v>
          </cell>
          <cell r="T162" t="str">
            <v>Cauce seco</v>
          </cell>
          <cell r="U162">
            <v>44</v>
          </cell>
          <cell r="V162">
            <v>139</v>
          </cell>
        </row>
        <row r="163">
          <cell r="C163">
            <v>44082</v>
          </cell>
          <cell r="D163">
            <v>167</v>
          </cell>
          <cell r="F163">
            <v>167</v>
          </cell>
          <cell r="K163">
            <v>172</v>
          </cell>
          <cell r="L163">
            <v>160</v>
          </cell>
          <cell r="M163">
            <v>168</v>
          </cell>
          <cell r="N163">
            <v>141</v>
          </cell>
          <cell r="O163">
            <v>368</v>
          </cell>
          <cell r="P163">
            <v>205</v>
          </cell>
          <cell r="Q163">
            <v>268</v>
          </cell>
          <cell r="R163">
            <v>6.8</v>
          </cell>
          <cell r="S163">
            <v>5.9</v>
          </cell>
          <cell r="T163" t="str">
            <v>Cauce seco</v>
          </cell>
          <cell r="U163">
            <v>40</v>
          </cell>
          <cell r="V163">
            <v>122</v>
          </cell>
        </row>
        <row r="164">
          <cell r="C164">
            <v>44089</v>
          </cell>
          <cell r="D164">
            <v>184</v>
          </cell>
          <cell r="F164">
            <v>184</v>
          </cell>
          <cell r="K164">
            <v>211</v>
          </cell>
          <cell r="L164">
            <v>160</v>
          </cell>
          <cell r="M164">
            <v>161</v>
          </cell>
          <cell r="N164">
            <v>185</v>
          </cell>
          <cell r="O164">
            <v>357</v>
          </cell>
          <cell r="Q164">
            <v>253</v>
          </cell>
          <cell r="R164">
            <v>7.9</v>
          </cell>
          <cell r="S164">
            <v>7.3</v>
          </cell>
          <cell r="T164" t="str">
            <v>Cauce seco</v>
          </cell>
          <cell r="U164">
            <v>52</v>
          </cell>
          <cell r="V164">
            <v>139</v>
          </cell>
        </row>
        <row r="165">
          <cell r="C165">
            <v>44096</v>
          </cell>
          <cell r="D165">
            <v>196</v>
          </cell>
          <cell r="E165">
            <v>230</v>
          </cell>
          <cell r="F165">
            <v>196</v>
          </cell>
          <cell r="K165">
            <v>187</v>
          </cell>
          <cell r="L165">
            <v>172</v>
          </cell>
          <cell r="M165">
            <v>172</v>
          </cell>
          <cell r="N165">
            <v>195</v>
          </cell>
          <cell r="O165">
            <v>390</v>
          </cell>
          <cell r="P165">
            <v>231</v>
          </cell>
          <cell r="Q165">
            <v>278</v>
          </cell>
          <cell r="R165">
            <v>6.7</v>
          </cell>
          <cell r="S165">
            <v>6.6</v>
          </cell>
          <cell r="T165" t="str">
            <v>Cauce seco</v>
          </cell>
          <cell r="U165">
            <v>50</v>
          </cell>
          <cell r="V165">
            <v>128</v>
          </cell>
        </row>
        <row r="166">
          <cell r="C166">
            <v>44103</v>
          </cell>
          <cell r="D166">
            <v>162</v>
          </cell>
          <cell r="E166">
            <v>202</v>
          </cell>
          <cell r="F166">
            <v>162</v>
          </cell>
          <cell r="K166">
            <v>174</v>
          </cell>
          <cell r="L166">
            <v>141</v>
          </cell>
          <cell r="M166">
            <v>197</v>
          </cell>
          <cell r="N166">
            <v>210</v>
          </cell>
          <cell r="O166">
            <v>341</v>
          </cell>
          <cell r="P166">
            <v>189</v>
          </cell>
          <cell r="Q166">
            <v>231</v>
          </cell>
          <cell r="R166">
            <v>6.5</v>
          </cell>
          <cell r="S166">
            <v>6.5</v>
          </cell>
          <cell r="T166" t="str">
            <v>Cauce seco</v>
          </cell>
          <cell r="U166">
            <v>38</v>
          </cell>
          <cell r="V166">
            <v>158</v>
          </cell>
        </row>
        <row r="167">
          <cell r="C167">
            <v>44110</v>
          </cell>
          <cell r="D167">
            <v>197</v>
          </cell>
          <cell r="E167">
            <v>215</v>
          </cell>
          <cell r="F167">
            <v>197</v>
          </cell>
          <cell r="K167">
            <v>202</v>
          </cell>
          <cell r="L167">
            <v>178</v>
          </cell>
          <cell r="M167">
            <v>181</v>
          </cell>
          <cell r="N167">
            <v>218</v>
          </cell>
          <cell r="O167">
            <v>390</v>
          </cell>
          <cell r="P167">
            <v>220</v>
          </cell>
          <cell r="Q167">
            <v>257</v>
          </cell>
          <cell r="R167">
            <v>7</v>
          </cell>
          <cell r="S167">
            <v>6.4</v>
          </cell>
          <cell r="T167" t="str">
            <v>Cauce seco</v>
          </cell>
          <cell r="U167">
            <v>49</v>
          </cell>
          <cell r="V167">
            <v>166</v>
          </cell>
        </row>
        <row r="168">
          <cell r="C168">
            <v>44117</v>
          </cell>
          <cell r="D168">
            <v>242</v>
          </cell>
          <cell r="E168">
            <v>230</v>
          </cell>
          <cell r="F168">
            <v>242</v>
          </cell>
          <cell r="K168">
            <v>205</v>
          </cell>
          <cell r="L168">
            <v>178</v>
          </cell>
          <cell r="M168">
            <v>268</v>
          </cell>
          <cell r="N168">
            <v>231</v>
          </cell>
          <cell r="O168">
            <v>380</v>
          </cell>
          <cell r="P168">
            <v>226</v>
          </cell>
          <cell r="Q168">
            <v>273</v>
          </cell>
          <cell r="R168">
            <v>7.9</v>
          </cell>
          <cell r="S168">
            <v>7.8</v>
          </cell>
          <cell r="T168" t="str">
            <v>Cauce seco</v>
          </cell>
          <cell r="U168">
            <v>52</v>
          </cell>
          <cell r="V168">
            <v>167</v>
          </cell>
        </row>
        <row r="169">
          <cell r="C169">
            <v>44124</v>
          </cell>
          <cell r="D169">
            <v>173</v>
          </cell>
          <cell r="E169">
            <v>200</v>
          </cell>
          <cell r="F169">
            <v>173</v>
          </cell>
          <cell r="K169">
            <v>170</v>
          </cell>
          <cell r="L169">
            <v>110</v>
          </cell>
          <cell r="M169">
            <v>132</v>
          </cell>
          <cell r="N169">
            <v>200</v>
          </cell>
          <cell r="O169">
            <v>380</v>
          </cell>
          <cell r="P169">
            <v>176</v>
          </cell>
          <cell r="Q169">
            <v>214</v>
          </cell>
          <cell r="R169">
            <v>6.8</v>
          </cell>
          <cell r="S169">
            <v>5.5</v>
          </cell>
          <cell r="T169" t="str">
            <v>Cauce seco</v>
          </cell>
          <cell r="U169">
            <v>52</v>
          </cell>
          <cell r="V169">
            <v>168</v>
          </cell>
        </row>
        <row r="170">
          <cell r="C170">
            <v>44131</v>
          </cell>
          <cell r="D170">
            <v>191</v>
          </cell>
          <cell r="E170">
            <v>238</v>
          </cell>
          <cell r="F170">
            <v>191</v>
          </cell>
          <cell r="K170">
            <v>202</v>
          </cell>
          <cell r="L170">
            <v>166</v>
          </cell>
          <cell r="M170">
            <v>132</v>
          </cell>
          <cell r="N170">
            <v>189</v>
          </cell>
          <cell r="P170">
            <v>215</v>
          </cell>
          <cell r="Q170">
            <v>242</v>
          </cell>
          <cell r="R170">
            <v>6.7</v>
          </cell>
          <cell r="S170">
            <v>5.8</v>
          </cell>
          <cell r="T170" t="str">
            <v>Cauce seco</v>
          </cell>
          <cell r="U170">
            <v>49</v>
          </cell>
          <cell r="V170">
            <v>182</v>
          </cell>
        </row>
        <row r="171">
          <cell r="C171">
            <v>44138</v>
          </cell>
          <cell r="D171">
            <v>147</v>
          </cell>
          <cell r="E171">
            <v>212</v>
          </cell>
          <cell r="F171">
            <v>147</v>
          </cell>
          <cell r="K171">
            <v>187</v>
          </cell>
          <cell r="L171">
            <v>155</v>
          </cell>
          <cell r="M171">
            <v>178</v>
          </cell>
          <cell r="N171">
            <v>208</v>
          </cell>
          <cell r="O171">
            <v>362</v>
          </cell>
          <cell r="P171">
            <v>202</v>
          </cell>
          <cell r="Q171">
            <v>220</v>
          </cell>
          <cell r="R171">
            <v>7</v>
          </cell>
          <cell r="S171">
            <v>5.9</v>
          </cell>
          <cell r="T171" t="str">
            <v>Cauce seco</v>
          </cell>
          <cell r="U171">
            <v>68</v>
          </cell>
          <cell r="V171">
            <v>166</v>
          </cell>
        </row>
        <row r="172">
          <cell r="C172">
            <v>44145</v>
          </cell>
          <cell r="D172">
            <v>242</v>
          </cell>
          <cell r="F172">
            <v>185</v>
          </cell>
          <cell r="L172">
            <v>132</v>
          </cell>
          <cell r="N172">
            <v>204</v>
          </cell>
          <cell r="P172">
            <v>242</v>
          </cell>
          <cell r="Q172">
            <v>226</v>
          </cell>
          <cell r="V172">
            <v>149</v>
          </cell>
        </row>
        <row r="173">
          <cell r="C173">
            <v>44152</v>
          </cell>
          <cell r="D173">
            <v>193</v>
          </cell>
          <cell r="F173">
            <v>193</v>
          </cell>
          <cell r="L173">
            <v>160</v>
          </cell>
          <cell r="N173">
            <v>210</v>
          </cell>
          <cell r="P173">
            <v>242</v>
          </cell>
          <cell r="Q173">
            <v>231</v>
          </cell>
          <cell r="V173">
            <v>168</v>
          </cell>
        </row>
        <row r="174">
          <cell r="C174">
            <v>44159</v>
          </cell>
          <cell r="D174">
            <v>197</v>
          </cell>
          <cell r="F174">
            <v>197</v>
          </cell>
          <cell r="L174">
            <v>168</v>
          </cell>
          <cell r="N174">
            <v>247</v>
          </cell>
          <cell r="P174">
            <v>242</v>
          </cell>
          <cell r="Q174">
            <v>257</v>
          </cell>
          <cell r="V174">
            <v>187</v>
          </cell>
        </row>
        <row r="175">
          <cell r="C175">
            <v>44166</v>
          </cell>
          <cell r="D175">
            <v>226</v>
          </cell>
          <cell r="L175">
            <v>177</v>
          </cell>
          <cell r="N175">
            <v>210</v>
          </cell>
          <cell r="P175">
            <v>226</v>
          </cell>
          <cell r="Q175">
            <v>220</v>
          </cell>
          <cell r="V175">
            <v>191</v>
          </cell>
        </row>
        <row r="176">
          <cell r="C176">
            <v>44173</v>
          </cell>
          <cell r="D176">
            <v>200</v>
          </cell>
          <cell r="L176">
            <v>160</v>
          </cell>
          <cell r="N176">
            <v>206</v>
          </cell>
          <cell r="P176">
            <v>200</v>
          </cell>
          <cell r="Q176">
            <v>257</v>
          </cell>
          <cell r="V176">
            <v>166</v>
          </cell>
        </row>
        <row r="177">
          <cell r="C177">
            <v>44180</v>
          </cell>
          <cell r="D177">
            <v>231</v>
          </cell>
          <cell r="L177">
            <v>226</v>
          </cell>
          <cell r="N177">
            <v>166</v>
          </cell>
          <cell r="P177">
            <v>231</v>
          </cell>
          <cell r="Q177">
            <v>278</v>
          </cell>
          <cell r="V177">
            <v>178</v>
          </cell>
        </row>
        <row r="178">
          <cell r="C178">
            <v>44187</v>
          </cell>
          <cell r="D178">
            <v>215</v>
          </cell>
          <cell r="L178">
            <v>170</v>
          </cell>
          <cell r="N178">
            <v>210</v>
          </cell>
          <cell r="P178">
            <v>215</v>
          </cell>
          <cell r="Q178">
            <v>226</v>
          </cell>
          <cell r="V178">
            <v>187</v>
          </cell>
        </row>
        <row r="179">
          <cell r="C179">
            <v>44194</v>
          </cell>
          <cell r="D179">
            <v>247</v>
          </cell>
          <cell r="F179">
            <v>218</v>
          </cell>
          <cell r="L179">
            <v>220</v>
          </cell>
          <cell r="N179">
            <v>289</v>
          </cell>
          <cell r="P179">
            <v>247</v>
          </cell>
          <cell r="Q179">
            <v>268</v>
          </cell>
          <cell r="V179">
            <v>197</v>
          </cell>
        </row>
        <row r="180">
          <cell r="C180">
            <v>44201</v>
          </cell>
          <cell r="D180">
            <v>217</v>
          </cell>
          <cell r="F180">
            <v>217</v>
          </cell>
          <cell r="L180">
            <v>173</v>
          </cell>
          <cell r="N180">
            <v>215</v>
          </cell>
          <cell r="Q180">
            <v>215</v>
          </cell>
          <cell r="V180">
            <v>210</v>
          </cell>
        </row>
        <row r="181">
          <cell r="C181">
            <v>44208</v>
          </cell>
          <cell r="D181">
            <v>226</v>
          </cell>
          <cell r="E181">
            <v>253</v>
          </cell>
          <cell r="F181">
            <v>226</v>
          </cell>
          <cell r="L181">
            <v>176</v>
          </cell>
          <cell r="N181">
            <v>134</v>
          </cell>
          <cell r="Q181">
            <v>128</v>
          </cell>
          <cell r="U181">
            <v>67</v>
          </cell>
          <cell r="V181">
            <v>163</v>
          </cell>
        </row>
        <row r="182">
          <cell r="C182">
            <v>44215</v>
          </cell>
          <cell r="D182">
            <v>220</v>
          </cell>
          <cell r="F182">
            <v>220</v>
          </cell>
          <cell r="L182">
            <v>173</v>
          </cell>
          <cell r="N182">
            <v>202</v>
          </cell>
          <cell r="P182">
            <v>268</v>
          </cell>
          <cell r="Q182">
            <v>284</v>
          </cell>
          <cell r="U182">
            <v>83</v>
          </cell>
          <cell r="V182">
            <v>191</v>
          </cell>
        </row>
        <row r="183">
          <cell r="C183">
            <v>44222</v>
          </cell>
          <cell r="D183">
            <v>236</v>
          </cell>
          <cell r="L183">
            <v>163</v>
          </cell>
          <cell r="N183">
            <v>193</v>
          </cell>
          <cell r="P183">
            <v>236</v>
          </cell>
          <cell r="Q183">
            <v>257</v>
          </cell>
          <cell r="U183">
            <v>87</v>
          </cell>
          <cell r="V183">
            <v>185</v>
          </cell>
        </row>
        <row r="184">
          <cell r="C184">
            <v>44229</v>
          </cell>
          <cell r="D184">
            <v>204</v>
          </cell>
          <cell r="F184">
            <v>204</v>
          </cell>
          <cell r="L184">
            <v>163</v>
          </cell>
          <cell r="N184">
            <v>204</v>
          </cell>
          <cell r="Q184">
            <v>257</v>
          </cell>
          <cell r="V184">
            <v>183</v>
          </cell>
        </row>
        <row r="185">
          <cell r="C185">
            <v>44236</v>
          </cell>
          <cell r="D185">
            <v>177</v>
          </cell>
          <cell r="F185">
            <v>177</v>
          </cell>
          <cell r="L185">
            <v>173</v>
          </cell>
          <cell r="N185">
            <v>200</v>
          </cell>
          <cell r="Q185">
            <v>236</v>
          </cell>
          <cell r="V185">
            <v>166</v>
          </cell>
        </row>
        <row r="186">
          <cell r="C186">
            <v>44243</v>
          </cell>
          <cell r="D186">
            <v>203</v>
          </cell>
          <cell r="F186">
            <v>203</v>
          </cell>
          <cell r="L186">
            <v>173</v>
          </cell>
          <cell r="N186">
            <v>183</v>
          </cell>
          <cell r="Q186">
            <v>257</v>
          </cell>
          <cell r="V186">
            <v>170</v>
          </cell>
        </row>
        <row r="187">
          <cell r="C187">
            <v>44250</v>
          </cell>
          <cell r="D187">
            <v>189</v>
          </cell>
          <cell r="F187">
            <v>189</v>
          </cell>
          <cell r="L187">
            <v>147</v>
          </cell>
          <cell r="N187">
            <v>193</v>
          </cell>
          <cell r="Q187">
            <v>247</v>
          </cell>
          <cell r="V187">
            <v>183</v>
          </cell>
        </row>
        <row r="188">
          <cell r="C188">
            <v>44257</v>
          </cell>
          <cell r="D188">
            <v>231</v>
          </cell>
          <cell r="F188">
            <v>191</v>
          </cell>
          <cell r="L188">
            <v>164</v>
          </cell>
          <cell r="N188">
            <v>200</v>
          </cell>
          <cell r="P188">
            <v>231</v>
          </cell>
          <cell r="Q188">
            <v>247</v>
          </cell>
          <cell r="V188">
            <v>194</v>
          </cell>
        </row>
        <row r="189">
          <cell r="C189">
            <v>44264</v>
          </cell>
          <cell r="D189">
            <v>56</v>
          </cell>
          <cell r="E189">
            <v>110</v>
          </cell>
          <cell r="F189">
            <v>56</v>
          </cell>
          <cell r="K189">
            <v>65</v>
          </cell>
          <cell r="L189">
            <v>81</v>
          </cell>
          <cell r="N189">
            <v>15.3</v>
          </cell>
          <cell r="Q189">
            <v>226</v>
          </cell>
          <cell r="R189">
            <v>4.0999999999999996</v>
          </cell>
          <cell r="S189">
            <v>5.9</v>
          </cell>
          <cell r="U189">
            <v>6.2</v>
          </cell>
          <cell r="V189">
            <v>138</v>
          </cell>
        </row>
        <row r="190">
          <cell r="C190">
            <v>44271</v>
          </cell>
          <cell r="D190">
            <v>197</v>
          </cell>
          <cell r="E190">
            <v>256</v>
          </cell>
          <cell r="F190">
            <v>197</v>
          </cell>
          <cell r="K190">
            <v>176</v>
          </cell>
          <cell r="L190">
            <v>176</v>
          </cell>
          <cell r="N190">
            <v>174</v>
          </cell>
          <cell r="P190">
            <v>247</v>
          </cell>
          <cell r="Q190">
            <v>284</v>
          </cell>
          <cell r="T190">
            <v>25.3</v>
          </cell>
          <cell r="U190">
            <v>55</v>
          </cell>
          <cell r="V190">
            <v>186</v>
          </cell>
        </row>
        <row r="191">
          <cell r="C191">
            <v>44278</v>
          </cell>
          <cell r="D191">
            <v>200</v>
          </cell>
          <cell r="E191">
            <v>251</v>
          </cell>
          <cell r="F191">
            <v>200</v>
          </cell>
          <cell r="K191">
            <v>180</v>
          </cell>
          <cell r="L191">
            <v>170</v>
          </cell>
          <cell r="N191">
            <v>153</v>
          </cell>
          <cell r="P191">
            <v>257</v>
          </cell>
          <cell r="Q191">
            <v>294</v>
          </cell>
          <cell r="U191">
            <v>62</v>
          </cell>
          <cell r="V191">
            <v>156</v>
          </cell>
        </row>
        <row r="192">
          <cell r="C192">
            <v>44285</v>
          </cell>
          <cell r="D192">
            <v>210</v>
          </cell>
          <cell r="E192">
            <v>251</v>
          </cell>
          <cell r="F192">
            <v>210</v>
          </cell>
          <cell r="L192">
            <v>170</v>
          </cell>
          <cell r="N192">
            <v>162</v>
          </cell>
          <cell r="P192">
            <v>252</v>
          </cell>
          <cell r="Q192">
            <v>278</v>
          </cell>
          <cell r="T192">
            <v>7.7</v>
          </cell>
          <cell r="V192">
            <v>136</v>
          </cell>
        </row>
        <row r="193">
          <cell r="C193">
            <v>44293</v>
          </cell>
          <cell r="D193">
            <v>194</v>
          </cell>
          <cell r="F193">
            <v>194</v>
          </cell>
          <cell r="L193">
            <v>170</v>
          </cell>
          <cell r="N193">
            <v>178</v>
          </cell>
          <cell r="P193">
            <v>273</v>
          </cell>
          <cell r="Q193">
            <v>294</v>
          </cell>
          <cell r="V193">
            <v>168</v>
          </cell>
        </row>
        <row r="194">
          <cell r="C194">
            <v>44299</v>
          </cell>
          <cell r="D194">
            <v>185</v>
          </cell>
          <cell r="F194">
            <v>185</v>
          </cell>
          <cell r="L194">
            <v>160</v>
          </cell>
          <cell r="N194">
            <v>134</v>
          </cell>
          <cell r="P194">
            <v>247</v>
          </cell>
          <cell r="Q194">
            <v>252</v>
          </cell>
          <cell r="V194">
            <v>152</v>
          </cell>
        </row>
        <row r="195">
          <cell r="C195">
            <v>44306</v>
          </cell>
          <cell r="D195">
            <v>190</v>
          </cell>
          <cell r="F195">
            <v>190</v>
          </cell>
          <cell r="L195">
            <v>162</v>
          </cell>
          <cell r="N195">
            <v>145</v>
          </cell>
          <cell r="P195">
            <v>257</v>
          </cell>
          <cell r="Q195">
            <v>278</v>
          </cell>
          <cell r="V195">
            <v>132</v>
          </cell>
        </row>
        <row r="196">
          <cell r="C196">
            <v>44313</v>
          </cell>
          <cell r="D196">
            <v>200</v>
          </cell>
          <cell r="F196">
            <v>146</v>
          </cell>
          <cell r="L196">
            <v>149</v>
          </cell>
          <cell r="N196">
            <v>67</v>
          </cell>
          <cell r="P196">
            <v>200</v>
          </cell>
          <cell r="Q196">
            <v>273</v>
          </cell>
          <cell r="V196">
            <v>132</v>
          </cell>
        </row>
        <row r="197">
          <cell r="C197">
            <v>44320</v>
          </cell>
          <cell r="D197">
            <v>200</v>
          </cell>
          <cell r="L197">
            <v>131</v>
          </cell>
          <cell r="N197">
            <v>151</v>
          </cell>
          <cell r="P197">
            <v>200</v>
          </cell>
          <cell r="Q197">
            <v>278</v>
          </cell>
          <cell r="U197">
            <v>10.7</v>
          </cell>
          <cell r="V197">
            <v>132</v>
          </cell>
        </row>
        <row r="198">
          <cell r="C198">
            <v>44327</v>
          </cell>
          <cell r="D198">
            <v>205</v>
          </cell>
          <cell r="F198">
            <v>147</v>
          </cell>
          <cell r="L198">
            <v>139</v>
          </cell>
          <cell r="N198">
            <v>149</v>
          </cell>
          <cell r="P198">
            <v>205</v>
          </cell>
          <cell r="Q198">
            <v>273</v>
          </cell>
          <cell r="V198">
            <v>121</v>
          </cell>
        </row>
        <row r="199">
          <cell r="C199">
            <v>44334</v>
          </cell>
          <cell r="D199">
            <v>175</v>
          </cell>
          <cell r="F199">
            <v>175</v>
          </cell>
          <cell r="L199">
            <v>153</v>
          </cell>
          <cell r="N199">
            <v>168</v>
          </cell>
          <cell r="Q199">
            <v>273</v>
          </cell>
          <cell r="V199">
            <v>80</v>
          </cell>
        </row>
        <row r="200">
          <cell r="C200">
            <v>44341</v>
          </cell>
          <cell r="D200">
            <v>157</v>
          </cell>
          <cell r="F200">
            <v>157</v>
          </cell>
          <cell r="L200">
            <v>158</v>
          </cell>
          <cell r="N200">
            <v>58</v>
          </cell>
          <cell r="P200">
            <v>215</v>
          </cell>
          <cell r="Q200">
            <v>247</v>
          </cell>
          <cell r="U200">
            <v>9.4</v>
          </cell>
          <cell r="V200">
            <v>130</v>
          </cell>
        </row>
        <row r="201">
          <cell r="C201">
            <v>44348</v>
          </cell>
          <cell r="D201">
            <v>237</v>
          </cell>
          <cell r="F201">
            <v>237</v>
          </cell>
          <cell r="L201">
            <v>166</v>
          </cell>
          <cell r="N201">
            <v>147</v>
          </cell>
          <cell r="P201">
            <v>278</v>
          </cell>
          <cell r="Q201">
            <v>294</v>
          </cell>
          <cell r="R201">
            <v>218</v>
          </cell>
          <cell r="U201">
            <v>10.3</v>
          </cell>
          <cell r="V201">
            <v>35.200000000000003</v>
          </cell>
        </row>
        <row r="202">
          <cell r="C202">
            <v>44354</v>
          </cell>
          <cell r="D202">
            <v>205</v>
          </cell>
          <cell r="F202">
            <v>205</v>
          </cell>
          <cell r="L202">
            <v>166</v>
          </cell>
          <cell r="N202">
            <v>147</v>
          </cell>
          <cell r="P202">
            <v>273</v>
          </cell>
          <cell r="Q202">
            <v>284</v>
          </cell>
          <cell r="R202">
            <v>200</v>
          </cell>
          <cell r="V202">
            <v>119</v>
          </cell>
        </row>
        <row r="203">
          <cell r="C203">
            <v>44361</v>
          </cell>
          <cell r="D203">
            <v>231</v>
          </cell>
          <cell r="F203">
            <v>231</v>
          </cell>
          <cell r="L203">
            <v>158</v>
          </cell>
          <cell r="N203">
            <v>111</v>
          </cell>
          <cell r="Q203">
            <v>273</v>
          </cell>
          <cell r="R203">
            <v>152</v>
          </cell>
          <cell r="U203">
            <v>3.36</v>
          </cell>
          <cell r="V203">
            <v>84</v>
          </cell>
        </row>
        <row r="204">
          <cell r="C204">
            <v>44368</v>
          </cell>
          <cell r="D204">
            <v>208</v>
          </cell>
          <cell r="F204">
            <v>208</v>
          </cell>
          <cell r="L204">
            <v>170</v>
          </cell>
          <cell r="N204">
            <v>143</v>
          </cell>
          <cell r="Q204">
            <v>284</v>
          </cell>
          <cell r="R204">
            <v>30.8</v>
          </cell>
          <cell r="V204">
            <v>110</v>
          </cell>
        </row>
        <row r="205">
          <cell r="C205">
            <v>44375</v>
          </cell>
          <cell r="D205">
            <v>163</v>
          </cell>
          <cell r="F205">
            <v>163</v>
          </cell>
          <cell r="L205">
            <v>151</v>
          </cell>
          <cell r="N205">
            <v>183</v>
          </cell>
          <cell r="Q205">
            <v>252</v>
          </cell>
          <cell r="R205">
            <v>3.74</v>
          </cell>
          <cell r="V205">
            <v>84</v>
          </cell>
        </row>
        <row r="206">
          <cell r="C206">
            <v>44382</v>
          </cell>
          <cell r="D206">
            <v>138</v>
          </cell>
          <cell r="F206">
            <v>138</v>
          </cell>
          <cell r="L206">
            <v>141</v>
          </cell>
          <cell r="N206">
            <v>90</v>
          </cell>
          <cell r="P206">
            <v>247</v>
          </cell>
          <cell r="Q206">
            <v>262</v>
          </cell>
          <cell r="R206">
            <v>7.7</v>
          </cell>
          <cell r="V206">
            <v>86</v>
          </cell>
        </row>
        <row r="207">
          <cell r="C207">
            <v>44389</v>
          </cell>
          <cell r="D207">
            <v>136</v>
          </cell>
          <cell r="F207">
            <v>136</v>
          </cell>
          <cell r="L207">
            <v>149</v>
          </cell>
          <cell r="N207">
            <v>78</v>
          </cell>
          <cell r="P207">
            <v>242</v>
          </cell>
          <cell r="Q207">
            <v>242</v>
          </cell>
          <cell r="R207">
            <v>6.4</v>
          </cell>
          <cell r="V207">
            <v>79</v>
          </cell>
        </row>
        <row r="208">
          <cell r="C208">
            <v>44396</v>
          </cell>
          <cell r="D208">
            <v>135</v>
          </cell>
          <cell r="F208">
            <v>135</v>
          </cell>
          <cell r="L208">
            <v>145</v>
          </cell>
          <cell r="N208">
            <v>103</v>
          </cell>
          <cell r="Q208">
            <v>226</v>
          </cell>
          <cell r="R208">
            <v>7.9</v>
          </cell>
          <cell r="V208">
            <v>81</v>
          </cell>
        </row>
        <row r="209">
          <cell r="C209">
            <v>44403</v>
          </cell>
          <cell r="D209">
            <v>119</v>
          </cell>
          <cell r="F209">
            <v>119</v>
          </cell>
          <cell r="L209">
            <v>155</v>
          </cell>
          <cell r="N209">
            <v>74</v>
          </cell>
          <cell r="Q209">
            <v>236</v>
          </cell>
          <cell r="R209">
            <v>6.2</v>
          </cell>
          <cell r="V209">
            <v>90</v>
          </cell>
        </row>
        <row r="210">
          <cell r="C210">
            <v>44410</v>
          </cell>
          <cell r="D210">
            <v>171</v>
          </cell>
          <cell r="F210">
            <v>171</v>
          </cell>
          <cell r="L210">
            <v>158</v>
          </cell>
          <cell r="N210">
            <v>143</v>
          </cell>
          <cell r="Q210">
            <v>226</v>
          </cell>
          <cell r="R210">
            <v>18.5</v>
          </cell>
          <cell r="V210">
            <v>96</v>
          </cell>
        </row>
        <row r="211">
          <cell r="C211">
            <v>44417</v>
          </cell>
          <cell r="D211">
            <v>152.88</v>
          </cell>
          <cell r="F211">
            <v>152.88</v>
          </cell>
          <cell r="L211">
            <v>153.30000000000001</v>
          </cell>
          <cell r="N211">
            <v>159.6</v>
          </cell>
          <cell r="V211">
            <v>85.8</v>
          </cell>
        </row>
        <row r="212">
          <cell r="C212">
            <v>44424</v>
          </cell>
          <cell r="D212">
            <v>172.2</v>
          </cell>
          <cell r="F212">
            <v>172.2</v>
          </cell>
          <cell r="L212">
            <v>144.9</v>
          </cell>
          <cell r="N212">
            <v>159.6</v>
          </cell>
          <cell r="V212">
            <v>52.8</v>
          </cell>
        </row>
        <row r="213">
          <cell r="C213">
            <v>44431</v>
          </cell>
          <cell r="D213">
            <v>95.55</v>
          </cell>
          <cell r="F213">
            <v>95.55</v>
          </cell>
          <cell r="L213">
            <v>147</v>
          </cell>
          <cell r="N213">
            <v>88.2</v>
          </cell>
          <cell r="V213">
            <v>63.8</v>
          </cell>
        </row>
        <row r="214">
          <cell r="C214">
            <v>44432</v>
          </cell>
          <cell r="D214">
            <v>102.9</v>
          </cell>
          <cell r="F214">
            <v>102.9</v>
          </cell>
        </row>
        <row r="215">
          <cell r="C215">
            <v>44433</v>
          </cell>
          <cell r="D215">
            <v>115</v>
          </cell>
          <cell r="F215">
            <v>115</v>
          </cell>
        </row>
        <row r="216">
          <cell r="C216">
            <v>44434</v>
          </cell>
          <cell r="D216">
            <v>105</v>
          </cell>
          <cell r="F216">
            <v>105</v>
          </cell>
        </row>
        <row r="217">
          <cell r="C217">
            <v>44435</v>
          </cell>
          <cell r="D217">
            <v>138.38999999999999</v>
          </cell>
          <cell r="F217">
            <v>138.38999999999999</v>
          </cell>
        </row>
        <row r="218">
          <cell r="C218">
            <v>44436</v>
          </cell>
          <cell r="D218">
            <v>161.28</v>
          </cell>
          <cell r="F218">
            <v>161.28</v>
          </cell>
        </row>
        <row r="219">
          <cell r="C219">
            <v>44437</v>
          </cell>
          <cell r="D219">
            <v>153.30000000000001</v>
          </cell>
          <cell r="F219">
            <v>153.30000000000001</v>
          </cell>
        </row>
        <row r="220">
          <cell r="C220">
            <v>44438</v>
          </cell>
          <cell r="D220">
            <v>145.74</v>
          </cell>
          <cell r="F220">
            <v>145.74</v>
          </cell>
          <cell r="L220">
            <v>144.9</v>
          </cell>
          <cell r="N220">
            <v>182.7</v>
          </cell>
          <cell r="V220">
            <v>68.25</v>
          </cell>
        </row>
        <row r="221">
          <cell r="C221">
            <v>44439</v>
          </cell>
          <cell r="D221">
            <v>160</v>
          </cell>
          <cell r="F221">
            <v>160</v>
          </cell>
        </row>
        <row r="222">
          <cell r="C222">
            <v>44440</v>
          </cell>
          <cell r="D222">
            <v>162.54</v>
          </cell>
          <cell r="F222">
            <v>162.54</v>
          </cell>
        </row>
        <row r="223">
          <cell r="C223">
            <v>44441</v>
          </cell>
          <cell r="D223">
            <v>156</v>
          </cell>
          <cell r="F223">
            <v>156</v>
          </cell>
        </row>
        <row r="224">
          <cell r="C224">
            <v>44442</v>
          </cell>
          <cell r="D224">
            <v>153.72</v>
          </cell>
          <cell r="F224">
            <v>153.72</v>
          </cell>
          <cell r="L224">
            <v>142.80000000000001</v>
          </cell>
        </row>
        <row r="225">
          <cell r="C225">
            <v>44443</v>
          </cell>
          <cell r="D225">
            <v>133.13999999999999</v>
          </cell>
          <cell r="F225">
            <v>133.13999999999999</v>
          </cell>
        </row>
        <row r="226">
          <cell r="C226">
            <v>44444</v>
          </cell>
          <cell r="D226">
            <v>142.38</v>
          </cell>
          <cell r="F226">
            <v>142.38</v>
          </cell>
        </row>
        <row r="227">
          <cell r="C227">
            <v>44445</v>
          </cell>
          <cell r="D227">
            <v>137.97</v>
          </cell>
          <cell r="F227">
            <v>137.97</v>
          </cell>
          <cell r="G227">
            <v>125.4</v>
          </cell>
          <cell r="L227">
            <v>149.6</v>
          </cell>
          <cell r="N227">
            <v>90.3</v>
          </cell>
          <cell r="V227">
            <v>113.4</v>
          </cell>
        </row>
        <row r="228">
          <cell r="C228">
            <v>44446</v>
          </cell>
          <cell r="D228">
            <v>135.08000000000001</v>
          </cell>
          <cell r="F228">
            <v>135.08000000000001</v>
          </cell>
          <cell r="G228">
            <v>156.19999999999999</v>
          </cell>
          <cell r="H228">
            <v>155.4</v>
          </cell>
          <cell r="I228">
            <v>13.2</v>
          </cell>
          <cell r="J228">
            <v>105.6</v>
          </cell>
          <cell r="L228">
            <v>140.69999999999999</v>
          </cell>
        </row>
        <row r="229">
          <cell r="C229">
            <v>44447</v>
          </cell>
          <cell r="D229">
            <v>141.12</v>
          </cell>
          <cell r="F229">
            <v>141.12</v>
          </cell>
          <cell r="G229">
            <v>119.7</v>
          </cell>
          <cell r="H229">
            <v>130.19999999999999</v>
          </cell>
          <cell r="I229">
            <v>81.900000000000006</v>
          </cell>
          <cell r="J229">
            <v>111.3</v>
          </cell>
          <cell r="L229">
            <v>119.7</v>
          </cell>
        </row>
        <row r="230">
          <cell r="C230">
            <v>44448</v>
          </cell>
          <cell r="D230">
            <v>137</v>
          </cell>
          <cell r="F230">
            <v>137</v>
          </cell>
          <cell r="G230">
            <v>132</v>
          </cell>
          <cell r="H230">
            <v>170</v>
          </cell>
          <cell r="I230">
            <v>81</v>
          </cell>
          <cell r="J230">
            <v>109</v>
          </cell>
          <cell r="L230">
            <v>150</v>
          </cell>
        </row>
        <row r="231">
          <cell r="C231">
            <v>44449</v>
          </cell>
          <cell r="D231">
            <v>151</v>
          </cell>
          <cell r="F231">
            <v>151</v>
          </cell>
          <cell r="G231">
            <v>149</v>
          </cell>
          <cell r="H231">
            <v>200</v>
          </cell>
          <cell r="I231">
            <v>86</v>
          </cell>
          <cell r="J231">
            <v>116</v>
          </cell>
          <cell r="L231">
            <v>141</v>
          </cell>
        </row>
        <row r="232">
          <cell r="C232">
            <v>44450</v>
          </cell>
          <cell r="D232">
            <v>164.64</v>
          </cell>
          <cell r="F232">
            <v>164.64</v>
          </cell>
        </row>
        <row r="233">
          <cell r="C233">
            <v>44451</v>
          </cell>
          <cell r="D233">
            <v>159.38999999999999</v>
          </cell>
          <cell r="F233">
            <v>159.38999999999999</v>
          </cell>
        </row>
        <row r="234">
          <cell r="C234">
            <v>44452</v>
          </cell>
          <cell r="D234">
            <v>154.35</v>
          </cell>
          <cell r="F234">
            <v>154.35</v>
          </cell>
          <cell r="G234">
            <v>149.1</v>
          </cell>
          <cell r="H234">
            <v>249.9</v>
          </cell>
          <cell r="I234">
            <v>220.5</v>
          </cell>
          <cell r="J234">
            <v>79.8</v>
          </cell>
          <cell r="L234">
            <v>115.5</v>
          </cell>
          <cell r="N234">
            <v>138.6</v>
          </cell>
          <cell r="P234">
            <v>0</v>
          </cell>
          <cell r="Q234">
            <v>0</v>
          </cell>
          <cell r="V234">
            <v>102.9</v>
          </cell>
        </row>
        <row r="235">
          <cell r="C235">
            <v>44453</v>
          </cell>
          <cell r="D235">
            <v>163.16999999999999</v>
          </cell>
          <cell r="F235">
            <v>163.16999999999999</v>
          </cell>
          <cell r="G235">
            <v>157.5</v>
          </cell>
          <cell r="H235">
            <v>246.75</v>
          </cell>
          <cell r="I235">
            <v>86.1</v>
          </cell>
          <cell r="J235">
            <v>119.7</v>
          </cell>
          <cell r="L235">
            <v>144.9</v>
          </cell>
          <cell r="P235">
            <v>0</v>
          </cell>
        </row>
        <row r="236">
          <cell r="C236">
            <v>44454</v>
          </cell>
          <cell r="D236">
            <v>170.28</v>
          </cell>
          <cell r="F236">
            <v>170.28</v>
          </cell>
          <cell r="G236">
            <v>154</v>
          </cell>
          <cell r="H236">
            <v>215.25</v>
          </cell>
          <cell r="I236">
            <v>86.1</v>
          </cell>
          <cell r="J236">
            <v>126</v>
          </cell>
          <cell r="L236">
            <v>129.80000000000001</v>
          </cell>
          <cell r="P236">
            <v>0</v>
          </cell>
        </row>
        <row r="237">
          <cell r="C237">
            <v>44455</v>
          </cell>
          <cell r="D237">
            <v>163.46</v>
          </cell>
          <cell r="F237">
            <v>163.46</v>
          </cell>
          <cell r="G237">
            <v>154</v>
          </cell>
          <cell r="H237">
            <v>195.8</v>
          </cell>
          <cell r="I237">
            <v>96.6</v>
          </cell>
          <cell r="J237">
            <v>123.9</v>
          </cell>
          <cell r="L237">
            <v>136.4</v>
          </cell>
          <cell r="P237">
            <v>0</v>
          </cell>
        </row>
        <row r="238">
          <cell r="C238">
            <v>44456</v>
          </cell>
          <cell r="D238">
            <v>153.41999999999999</v>
          </cell>
          <cell r="F238">
            <v>153.41999999999999</v>
          </cell>
          <cell r="G238">
            <v>156.19999999999999</v>
          </cell>
          <cell r="H238">
            <v>201.6</v>
          </cell>
          <cell r="I238">
            <v>88</v>
          </cell>
          <cell r="J238">
            <v>121.8</v>
          </cell>
          <cell r="L238">
            <v>129.80000000000001</v>
          </cell>
          <cell r="P238">
            <v>0</v>
          </cell>
        </row>
        <row r="239">
          <cell r="C239">
            <v>44457</v>
          </cell>
          <cell r="D239">
            <v>146.79</v>
          </cell>
          <cell r="F239">
            <v>146.79</v>
          </cell>
          <cell r="P239">
            <v>0</v>
          </cell>
        </row>
        <row r="240">
          <cell r="C240">
            <v>44458</v>
          </cell>
          <cell r="D240">
            <v>182.07</v>
          </cell>
          <cell r="F240">
            <v>182.07</v>
          </cell>
          <cell r="P240">
            <v>0</v>
          </cell>
        </row>
        <row r="241">
          <cell r="C241">
            <v>44459</v>
          </cell>
          <cell r="D241">
            <v>169.05</v>
          </cell>
          <cell r="F241">
            <v>169.05</v>
          </cell>
          <cell r="L241">
            <v>136.4</v>
          </cell>
          <cell r="N241">
            <v>191.1</v>
          </cell>
          <cell r="P241">
            <v>0</v>
          </cell>
          <cell r="Q241">
            <v>0</v>
          </cell>
          <cell r="V241">
            <v>144.9</v>
          </cell>
        </row>
        <row r="242">
          <cell r="C242">
            <v>44462</v>
          </cell>
          <cell r="D242">
            <v>115.44</v>
          </cell>
          <cell r="F242">
            <v>115.44</v>
          </cell>
          <cell r="L242">
            <v>127.2</v>
          </cell>
          <cell r="P242">
            <v>0</v>
          </cell>
          <cell r="Q242">
            <v>0</v>
          </cell>
          <cell r="V242">
            <v>140.69999999999999</v>
          </cell>
          <cell r="W242">
            <v>19.14</v>
          </cell>
          <cell r="X242">
            <v>5.67</v>
          </cell>
        </row>
        <row r="243">
          <cell r="C243" t="str">
            <v>29-30/09/2021</v>
          </cell>
          <cell r="D243">
            <v>155.1</v>
          </cell>
          <cell r="F243">
            <v>155.1</v>
          </cell>
          <cell r="L243">
            <v>140.80000000000001</v>
          </cell>
          <cell r="P243">
            <v>0</v>
          </cell>
          <cell r="Q243">
            <v>0</v>
          </cell>
          <cell r="V243">
            <v>140.69999999999999</v>
          </cell>
          <cell r="W243">
            <v>13.44</v>
          </cell>
          <cell r="X243">
            <v>8.7149999999999999</v>
          </cell>
          <cell r="Z243">
            <v>45.99</v>
          </cell>
          <cell r="AA243">
            <v>46.52</v>
          </cell>
        </row>
        <row r="244">
          <cell r="C244" t="str">
            <v>07-08/10/2021</v>
          </cell>
          <cell r="D244">
            <v>174.3</v>
          </cell>
          <cell r="F244">
            <v>174.3</v>
          </cell>
          <cell r="L244">
            <v>153.30000000000001</v>
          </cell>
          <cell r="P244">
            <v>0</v>
          </cell>
          <cell r="Q244">
            <v>0</v>
          </cell>
          <cell r="V244">
            <v>165.44</v>
          </cell>
          <cell r="W244">
            <v>12.32</v>
          </cell>
          <cell r="X244">
            <v>14.3</v>
          </cell>
          <cell r="Z244">
            <v>180.6</v>
          </cell>
          <cell r="AA244">
            <v>203.7</v>
          </cell>
        </row>
        <row r="245">
          <cell r="C245" t="str">
            <v>13-15/10/2021</v>
          </cell>
          <cell r="D245">
            <v>172.2</v>
          </cell>
          <cell r="F245">
            <v>172.2</v>
          </cell>
          <cell r="L245">
            <v>157.5</v>
          </cell>
          <cell r="P245">
            <v>0</v>
          </cell>
          <cell r="Q245">
            <v>0</v>
          </cell>
          <cell r="V245">
            <v>152.02000000000001</v>
          </cell>
          <cell r="W245">
            <v>8.8000000000000007</v>
          </cell>
          <cell r="X245">
            <v>17.600000000000001</v>
          </cell>
          <cell r="Z245">
            <v>157.5</v>
          </cell>
          <cell r="AA245">
            <v>203.7</v>
          </cell>
        </row>
        <row r="246">
          <cell r="C246" t="str">
            <v>20-22/10/2021</v>
          </cell>
          <cell r="D246">
            <v>184.8</v>
          </cell>
          <cell r="F246">
            <v>184.8</v>
          </cell>
          <cell r="L246">
            <v>258.5</v>
          </cell>
          <cell r="P246">
            <v>0</v>
          </cell>
          <cell r="Q246">
            <v>0</v>
          </cell>
          <cell r="V246">
            <v>150.36000000000001</v>
          </cell>
          <cell r="W246">
            <v>15.33</v>
          </cell>
          <cell r="X246">
            <v>9.9</v>
          </cell>
          <cell r="Z246">
            <v>178.2</v>
          </cell>
        </row>
        <row r="247">
          <cell r="C247" t="str">
            <v>27-28/10/2021</v>
          </cell>
          <cell r="D247">
            <v>108</v>
          </cell>
          <cell r="F247">
            <v>108</v>
          </cell>
          <cell r="L247">
            <v>137.5</v>
          </cell>
          <cell r="P247">
            <v>0</v>
          </cell>
          <cell r="V247">
            <v>187.95</v>
          </cell>
          <cell r="W247">
            <v>34.65</v>
          </cell>
          <cell r="X247">
            <v>12.18</v>
          </cell>
          <cell r="Z247">
            <v>121.8</v>
          </cell>
          <cell r="AA247">
            <v>148.5</v>
          </cell>
        </row>
        <row r="248">
          <cell r="C248" t="str">
            <v>04-05/11/2021</v>
          </cell>
          <cell r="D248">
            <v>168</v>
          </cell>
          <cell r="F248">
            <v>168</v>
          </cell>
          <cell r="L248">
            <v>147</v>
          </cell>
          <cell r="P248">
            <v>0</v>
          </cell>
          <cell r="V248">
            <v>197.61</v>
          </cell>
          <cell r="W248">
            <v>30.25</v>
          </cell>
          <cell r="X248">
            <v>6.93</v>
          </cell>
          <cell r="Z248">
            <v>174.3</v>
          </cell>
          <cell r="AA248">
            <v>194.25</v>
          </cell>
        </row>
        <row r="249">
          <cell r="C249" t="str">
            <v>10-11/11/2021</v>
          </cell>
          <cell r="D249">
            <v>170.1</v>
          </cell>
          <cell r="F249">
            <v>170.1</v>
          </cell>
          <cell r="L249">
            <v>183.75</v>
          </cell>
          <cell r="P249">
            <v>0</v>
          </cell>
          <cell r="V249">
            <v>203.52</v>
          </cell>
          <cell r="W249">
            <v>57.6</v>
          </cell>
          <cell r="X249">
            <v>8.82</v>
          </cell>
          <cell r="Z249">
            <v>136.5</v>
          </cell>
          <cell r="AA249">
            <v>199.5</v>
          </cell>
        </row>
        <row r="250">
          <cell r="C250" t="str">
            <v>17-18/11/2021</v>
          </cell>
          <cell r="D250">
            <v>176.19</v>
          </cell>
          <cell r="F250">
            <v>176.19</v>
          </cell>
          <cell r="L250">
            <v>178.5</v>
          </cell>
          <cell r="P250">
            <v>0</v>
          </cell>
          <cell r="V250">
            <v>178.5</v>
          </cell>
          <cell r="W250">
            <v>55.65</v>
          </cell>
          <cell r="X250">
            <v>8.82</v>
          </cell>
          <cell r="Z250">
            <v>134.4</v>
          </cell>
          <cell r="AA250">
            <v>194.25</v>
          </cell>
        </row>
        <row r="251">
          <cell r="C251" t="str">
            <v>24-25/11/2021</v>
          </cell>
          <cell r="D251">
            <v>178.32</v>
          </cell>
          <cell r="F251">
            <v>178.32</v>
          </cell>
          <cell r="L251">
            <v>170.4</v>
          </cell>
          <cell r="P251">
            <v>0</v>
          </cell>
          <cell r="Q251">
            <v>273</v>
          </cell>
          <cell r="R251">
            <v>172.8</v>
          </cell>
          <cell r="V251">
            <v>187.2</v>
          </cell>
          <cell r="W251">
            <v>58.3</v>
          </cell>
          <cell r="X251">
            <v>6.6</v>
          </cell>
          <cell r="Z251">
            <v>77</v>
          </cell>
          <cell r="AA251">
            <v>181.5</v>
          </cell>
        </row>
        <row r="252">
          <cell r="C252" t="str">
            <v>01-02/12/2021</v>
          </cell>
          <cell r="D252">
            <v>194.25</v>
          </cell>
          <cell r="F252">
            <v>194.25</v>
          </cell>
          <cell r="L252">
            <v>172.2</v>
          </cell>
          <cell r="P252">
            <v>0</v>
          </cell>
          <cell r="Q252">
            <v>262.5</v>
          </cell>
          <cell r="R252">
            <v>264</v>
          </cell>
          <cell r="V252">
            <v>211.2</v>
          </cell>
          <cell r="W252">
            <v>44</v>
          </cell>
          <cell r="X252">
            <v>11.5</v>
          </cell>
          <cell r="Z252">
            <v>126</v>
          </cell>
          <cell r="AA252">
            <v>194.25</v>
          </cell>
        </row>
        <row r="253">
          <cell r="C253" t="str">
            <v>09-10/12/2021</v>
          </cell>
          <cell r="D253">
            <v>184.38</v>
          </cell>
          <cell r="F253">
            <v>184.38</v>
          </cell>
          <cell r="L253">
            <v>172.2</v>
          </cell>
          <cell r="P253">
            <v>0</v>
          </cell>
          <cell r="Q253">
            <v>294</v>
          </cell>
          <cell r="R253">
            <v>236.25</v>
          </cell>
          <cell r="U253">
            <v>40.950000000000003</v>
          </cell>
          <cell r="V253">
            <v>184.8</v>
          </cell>
          <cell r="W253">
            <v>98.7</v>
          </cell>
          <cell r="X253">
            <v>18.27</v>
          </cell>
          <cell r="Y253">
            <v>9.4499999999999993</v>
          </cell>
          <cell r="Z253">
            <v>161.69999999999999</v>
          </cell>
          <cell r="AA253">
            <v>194.25</v>
          </cell>
        </row>
        <row r="254">
          <cell r="C254" t="str">
            <v>15-17/12/2021</v>
          </cell>
          <cell r="D254">
            <v>168</v>
          </cell>
          <cell r="F254">
            <v>168</v>
          </cell>
          <cell r="L254">
            <v>172.62</v>
          </cell>
          <cell r="P254">
            <v>0</v>
          </cell>
          <cell r="Q254">
            <v>294</v>
          </cell>
          <cell r="R254">
            <v>270</v>
          </cell>
          <cell r="U254">
            <v>0</v>
          </cell>
          <cell r="V254">
            <v>151.19999999999999</v>
          </cell>
          <cell r="W254">
            <v>80.849999999999994</v>
          </cell>
          <cell r="X254">
            <v>30</v>
          </cell>
          <cell r="Z254">
            <v>174.3</v>
          </cell>
        </row>
        <row r="255">
          <cell r="C255" t="str">
            <v>22-23/12/2021</v>
          </cell>
          <cell r="D255">
            <v>162.75</v>
          </cell>
          <cell r="F255">
            <v>162.75</v>
          </cell>
          <cell r="L255">
            <v>165.9</v>
          </cell>
          <cell r="P255">
            <v>0</v>
          </cell>
          <cell r="Q255">
            <v>283.5</v>
          </cell>
          <cell r="R255">
            <v>246.75</v>
          </cell>
          <cell r="U255">
            <v>0</v>
          </cell>
          <cell r="V255">
            <v>176.4</v>
          </cell>
          <cell r="W255">
            <v>74.55</v>
          </cell>
          <cell r="X255">
            <v>25.725000000000001</v>
          </cell>
          <cell r="Y255">
            <v>7.875</v>
          </cell>
          <cell r="Z255">
            <v>149.1</v>
          </cell>
          <cell r="AA255">
            <v>215.25</v>
          </cell>
        </row>
        <row r="256">
          <cell r="C256" t="str">
            <v>29-30/12/2021</v>
          </cell>
          <cell r="D256">
            <v>169.26</v>
          </cell>
          <cell r="F256">
            <v>169.26</v>
          </cell>
          <cell r="L256">
            <v>165.9</v>
          </cell>
          <cell r="P256">
            <v>0</v>
          </cell>
          <cell r="Q256">
            <v>270.25</v>
          </cell>
          <cell r="R256">
            <v>252</v>
          </cell>
          <cell r="U256">
            <v>0</v>
          </cell>
          <cell r="V256">
            <v>160.6</v>
          </cell>
          <cell r="W256">
            <v>61.95</v>
          </cell>
          <cell r="X256">
            <v>14.7</v>
          </cell>
          <cell r="Z256">
            <v>153.30000000000001</v>
          </cell>
          <cell r="AA256">
            <v>199.5</v>
          </cell>
        </row>
        <row r="257">
          <cell r="C257" t="str">
            <v>03-04/01/2022</v>
          </cell>
          <cell r="D257">
            <v>194.46</v>
          </cell>
          <cell r="F257">
            <v>194.46</v>
          </cell>
          <cell r="L257">
            <v>163.80000000000001</v>
          </cell>
          <cell r="P257">
            <v>0</v>
          </cell>
          <cell r="Q257">
            <v>294</v>
          </cell>
          <cell r="R257">
            <v>241.5</v>
          </cell>
          <cell r="U257">
            <v>0</v>
          </cell>
          <cell r="V257">
            <v>178.5</v>
          </cell>
          <cell r="W257">
            <v>66.150000000000006</v>
          </cell>
          <cell r="X257">
            <v>26.4</v>
          </cell>
          <cell r="Y257">
            <v>7.92</v>
          </cell>
          <cell r="Z257">
            <v>103.4</v>
          </cell>
          <cell r="AA257">
            <v>204.75</v>
          </cell>
        </row>
        <row r="258">
          <cell r="C258" t="str">
            <v>12-13/01/2022</v>
          </cell>
          <cell r="D258">
            <v>171.15</v>
          </cell>
          <cell r="F258">
            <v>171.15</v>
          </cell>
          <cell r="L258">
            <v>138.69999999999999</v>
          </cell>
          <cell r="P258">
            <v>0</v>
          </cell>
          <cell r="Q258">
            <v>267.75</v>
          </cell>
          <cell r="R258">
            <v>220</v>
          </cell>
          <cell r="U258">
            <v>0</v>
          </cell>
          <cell r="V258">
            <v>178.2</v>
          </cell>
          <cell r="W258">
            <v>79.2</v>
          </cell>
          <cell r="X258">
            <v>36.799999999999997</v>
          </cell>
          <cell r="Y258">
            <v>8.2799999999999994</v>
          </cell>
          <cell r="Z258">
            <v>155.4</v>
          </cell>
          <cell r="AA258">
            <v>215.25</v>
          </cell>
        </row>
        <row r="259">
          <cell r="C259" t="str">
            <v>19-20/01/2022</v>
          </cell>
          <cell r="D259">
            <v>166.11</v>
          </cell>
          <cell r="F259">
            <v>166.11</v>
          </cell>
          <cell r="L259">
            <v>165.9</v>
          </cell>
          <cell r="P259">
            <v>0</v>
          </cell>
          <cell r="Q259">
            <v>299.25</v>
          </cell>
          <cell r="R259">
            <v>210</v>
          </cell>
          <cell r="U259">
            <v>0</v>
          </cell>
          <cell r="V259">
            <v>197.4</v>
          </cell>
          <cell r="W259">
            <v>79.8</v>
          </cell>
          <cell r="X259">
            <v>33.6</v>
          </cell>
          <cell r="Y259">
            <v>8.19</v>
          </cell>
          <cell r="Z259">
            <v>115.5</v>
          </cell>
          <cell r="AA259">
            <v>152.25</v>
          </cell>
        </row>
        <row r="260">
          <cell r="C260" t="str">
            <v>24-25/01/2022</v>
          </cell>
          <cell r="D260">
            <v>175.35</v>
          </cell>
          <cell r="F260">
            <v>175.35</v>
          </cell>
          <cell r="L260">
            <v>158.4</v>
          </cell>
          <cell r="P260">
            <v>0</v>
          </cell>
          <cell r="Q260">
            <v>278.25</v>
          </cell>
          <cell r="R260">
            <v>236.5</v>
          </cell>
          <cell r="U260">
            <v>210</v>
          </cell>
          <cell r="V260">
            <v>174.3</v>
          </cell>
          <cell r="W260">
            <v>74.8</v>
          </cell>
          <cell r="X260">
            <v>30.79</v>
          </cell>
          <cell r="Y260">
            <v>9.4499999999999993</v>
          </cell>
          <cell r="Z260">
            <v>153.30000000000001</v>
          </cell>
          <cell r="AA260">
            <v>189</v>
          </cell>
        </row>
        <row r="261">
          <cell r="C261" t="str">
            <v>01-02/02/2022</v>
          </cell>
          <cell r="D261">
            <v>158.97</v>
          </cell>
          <cell r="F261">
            <v>158.97</v>
          </cell>
          <cell r="L261">
            <v>163.80000000000001</v>
          </cell>
          <cell r="P261">
            <v>0</v>
          </cell>
          <cell r="Q261">
            <v>288.75</v>
          </cell>
          <cell r="R261">
            <v>252</v>
          </cell>
          <cell r="U261">
            <v>2.8</v>
          </cell>
          <cell r="V261">
            <v>204.6</v>
          </cell>
          <cell r="W261">
            <v>86.1</v>
          </cell>
          <cell r="X261">
            <v>59.85</v>
          </cell>
          <cell r="Y261">
            <v>4.84</v>
          </cell>
          <cell r="Z261">
            <v>161.69999999999999</v>
          </cell>
          <cell r="AA261">
            <v>189</v>
          </cell>
        </row>
        <row r="262">
          <cell r="C262" t="str">
            <v>09-10/02/2022</v>
          </cell>
          <cell r="D262">
            <v>176</v>
          </cell>
          <cell r="F262">
            <v>176</v>
          </cell>
          <cell r="L262">
            <v>161.69999999999999</v>
          </cell>
          <cell r="P262">
            <v>0</v>
          </cell>
          <cell r="Q262">
            <v>283.5</v>
          </cell>
          <cell r="R262">
            <v>241.5</v>
          </cell>
          <cell r="U262">
            <v>0</v>
          </cell>
          <cell r="V262">
            <v>180.6</v>
          </cell>
          <cell r="W262">
            <v>70.349999999999994</v>
          </cell>
          <cell r="X262">
            <v>65.099999999999994</v>
          </cell>
          <cell r="Z262">
            <v>186.9</v>
          </cell>
          <cell r="AA262">
            <v>204.75</v>
          </cell>
        </row>
        <row r="263">
          <cell r="C263" t="str">
            <v>15-16/02/2022</v>
          </cell>
          <cell r="D263">
            <v>190.52</v>
          </cell>
          <cell r="F263">
            <v>190.52</v>
          </cell>
          <cell r="L263">
            <v>168</v>
          </cell>
          <cell r="P263">
            <v>0</v>
          </cell>
          <cell r="Q263">
            <v>283.5</v>
          </cell>
          <cell r="R263">
            <v>253</v>
          </cell>
          <cell r="U263">
            <v>0</v>
          </cell>
          <cell r="V263">
            <v>202.4</v>
          </cell>
          <cell r="W263">
            <v>58.8</v>
          </cell>
          <cell r="X263">
            <v>44</v>
          </cell>
          <cell r="Y263">
            <v>6.3</v>
          </cell>
          <cell r="Z263">
            <v>138.6</v>
          </cell>
          <cell r="AA263">
            <v>189</v>
          </cell>
        </row>
        <row r="264">
          <cell r="C264" t="str">
            <v>23-24/02/2022</v>
          </cell>
          <cell r="D264">
            <v>189</v>
          </cell>
          <cell r="F264">
            <v>189</v>
          </cell>
          <cell r="L264">
            <v>165.9</v>
          </cell>
          <cell r="P264">
            <v>0</v>
          </cell>
          <cell r="Q264">
            <v>283.5</v>
          </cell>
          <cell r="R264">
            <v>189</v>
          </cell>
          <cell r="U264">
            <v>0</v>
          </cell>
          <cell r="V264">
            <v>182.7</v>
          </cell>
          <cell r="W264">
            <v>58.8</v>
          </cell>
          <cell r="X264">
            <v>74.55</v>
          </cell>
          <cell r="Y264">
            <v>4.08</v>
          </cell>
          <cell r="Z264">
            <v>165.9</v>
          </cell>
          <cell r="AA264">
            <v>210</v>
          </cell>
        </row>
        <row r="265">
          <cell r="C265" t="str">
            <v>01-02/03/2022</v>
          </cell>
          <cell r="D265">
            <v>169.89</v>
          </cell>
          <cell r="F265">
            <v>169.89</v>
          </cell>
          <cell r="L265">
            <v>134.4</v>
          </cell>
          <cell r="P265">
            <v>0</v>
          </cell>
          <cell r="Q265">
            <v>267.75</v>
          </cell>
          <cell r="R265">
            <v>88</v>
          </cell>
          <cell r="U265">
            <v>0</v>
          </cell>
          <cell r="V265">
            <v>162.80000000000001</v>
          </cell>
          <cell r="W265">
            <v>33</v>
          </cell>
          <cell r="X265">
            <v>68.2</v>
          </cell>
          <cell r="Y265">
            <v>0</v>
          </cell>
          <cell r="Z265">
            <v>191.1</v>
          </cell>
          <cell r="AA265">
            <v>0</v>
          </cell>
        </row>
        <row r="266">
          <cell r="C266" t="str">
            <v>09-10/03/2022</v>
          </cell>
          <cell r="D266">
            <v>176.82</v>
          </cell>
          <cell r="F266">
            <v>176.82</v>
          </cell>
          <cell r="L266">
            <v>165.9</v>
          </cell>
          <cell r="P266">
            <v>0</v>
          </cell>
          <cell r="Q266">
            <v>273</v>
          </cell>
          <cell r="R266">
            <v>206.8</v>
          </cell>
          <cell r="U266">
            <v>2.16</v>
          </cell>
          <cell r="V266">
            <v>189.2</v>
          </cell>
          <cell r="W266">
            <v>58.3</v>
          </cell>
          <cell r="X266">
            <v>14.96</v>
          </cell>
          <cell r="Y266">
            <v>13.65</v>
          </cell>
          <cell r="Z266">
            <v>144.9</v>
          </cell>
          <cell r="AA266">
            <v>204.75</v>
          </cell>
        </row>
        <row r="267">
          <cell r="C267" t="str">
            <v>14-15/03/2022</v>
          </cell>
          <cell r="D267">
            <v>173.25</v>
          </cell>
          <cell r="F267">
            <v>173.25</v>
          </cell>
          <cell r="L267">
            <v>163.80000000000001</v>
          </cell>
          <cell r="P267">
            <v>0</v>
          </cell>
          <cell r="Q267">
            <v>283.5</v>
          </cell>
          <cell r="R267">
            <v>58.3</v>
          </cell>
          <cell r="V267">
            <v>132</v>
          </cell>
          <cell r="W267">
            <v>36.75</v>
          </cell>
          <cell r="Y267">
            <v>8.61</v>
          </cell>
          <cell r="Z267">
            <v>147</v>
          </cell>
        </row>
        <row r="268">
          <cell r="C268" t="str">
            <v>22-24/03/2022</v>
          </cell>
          <cell r="D268">
            <v>49.4</v>
          </cell>
          <cell r="F268">
            <v>49.4</v>
          </cell>
          <cell r="L268">
            <v>116.38</v>
          </cell>
          <cell r="P268">
            <v>0</v>
          </cell>
          <cell r="Q268">
            <v>209</v>
          </cell>
          <cell r="R268">
            <v>136.4</v>
          </cell>
          <cell r="U268">
            <v>44.1</v>
          </cell>
          <cell r="V268">
            <v>162.80000000000001</v>
          </cell>
          <cell r="W268">
            <v>68.2</v>
          </cell>
          <cell r="Y268">
            <v>16.28</v>
          </cell>
          <cell r="Z268">
            <v>23.1</v>
          </cell>
        </row>
        <row r="269">
          <cell r="C269" t="str">
            <v>30-31/03/2022</v>
          </cell>
          <cell r="D269">
            <v>120.96</v>
          </cell>
          <cell r="F269">
            <v>120.96</v>
          </cell>
          <cell r="L269">
            <v>146.4</v>
          </cell>
          <cell r="P269">
            <v>154</v>
          </cell>
          <cell r="Q269">
            <v>315</v>
          </cell>
          <cell r="R269">
            <v>247.5</v>
          </cell>
          <cell r="U269">
            <v>34.65</v>
          </cell>
          <cell r="V269">
            <v>132</v>
          </cell>
          <cell r="W269">
            <v>68.2</v>
          </cell>
          <cell r="X269">
            <v>3.15</v>
          </cell>
          <cell r="Y269">
            <v>26.25</v>
          </cell>
          <cell r="Z269">
            <v>56.7</v>
          </cell>
        </row>
        <row r="270">
          <cell r="C270" t="str">
            <v>04-06/04/2022</v>
          </cell>
          <cell r="D270">
            <v>129.13999999999999</v>
          </cell>
          <cell r="F270">
            <v>129.13999999999999</v>
          </cell>
          <cell r="L270">
            <v>151.80000000000001</v>
          </cell>
          <cell r="P270">
            <v>52.8</v>
          </cell>
          <cell r="Q270">
            <v>288.75</v>
          </cell>
          <cell r="R270">
            <v>45.1</v>
          </cell>
          <cell r="T270">
            <v>15</v>
          </cell>
          <cell r="U270">
            <v>26.25</v>
          </cell>
          <cell r="V270">
            <v>76.8</v>
          </cell>
          <cell r="W270">
            <v>22.8</v>
          </cell>
          <cell r="X270">
            <v>3.12</v>
          </cell>
          <cell r="Y270">
            <v>6.8250000000000002</v>
          </cell>
          <cell r="Z270">
            <v>91.35</v>
          </cell>
        </row>
        <row r="271">
          <cell r="C271">
            <v>44662</v>
          </cell>
          <cell r="D271">
            <v>125.79</v>
          </cell>
          <cell r="F271">
            <v>125.79</v>
          </cell>
          <cell r="L271">
            <v>136.5</v>
          </cell>
          <cell r="P271">
            <v>262.5</v>
          </cell>
          <cell r="Q271">
            <v>294</v>
          </cell>
          <cell r="R271">
            <v>231</v>
          </cell>
          <cell r="U271">
            <v>47.25</v>
          </cell>
          <cell r="V271">
            <v>151.80000000000001</v>
          </cell>
          <cell r="W271">
            <v>85.8</v>
          </cell>
          <cell r="Y271">
            <v>13.23</v>
          </cell>
          <cell r="Z271">
            <v>53.55</v>
          </cell>
        </row>
        <row r="272">
          <cell r="C272">
            <v>44672</v>
          </cell>
          <cell r="D272">
            <v>79.44</v>
          </cell>
          <cell r="F272">
            <v>79.44</v>
          </cell>
          <cell r="L272">
            <v>88.8</v>
          </cell>
          <cell r="P272">
            <v>0</v>
          </cell>
          <cell r="Q272">
            <v>174</v>
          </cell>
          <cell r="R272">
            <v>214.5</v>
          </cell>
          <cell r="U272">
            <v>40.950000000000003</v>
          </cell>
          <cell r="V272">
            <v>129.6</v>
          </cell>
          <cell r="W272">
            <v>78</v>
          </cell>
          <cell r="X272">
            <v>18.72</v>
          </cell>
          <cell r="Y272">
            <v>13.02</v>
          </cell>
          <cell r="Z272">
            <v>25.2</v>
          </cell>
          <cell r="AA272">
            <v>0</v>
          </cell>
        </row>
        <row r="273">
          <cell r="C273" t="str">
            <v>26-27/04/2022</v>
          </cell>
          <cell r="D273">
            <v>135.24</v>
          </cell>
          <cell r="F273">
            <v>135.24</v>
          </cell>
          <cell r="L273">
            <v>151.19999999999999</v>
          </cell>
          <cell r="P273">
            <v>0</v>
          </cell>
          <cell r="Q273">
            <v>267.75</v>
          </cell>
          <cell r="R273">
            <v>257.25</v>
          </cell>
          <cell r="U273">
            <v>59.85</v>
          </cell>
          <cell r="V273">
            <v>163.80000000000001</v>
          </cell>
          <cell r="W273">
            <v>55</v>
          </cell>
          <cell r="X273">
            <v>14.08</v>
          </cell>
          <cell r="Y273">
            <v>6.6</v>
          </cell>
          <cell r="Z273">
            <v>102.9</v>
          </cell>
          <cell r="AA273">
            <v>0</v>
          </cell>
        </row>
        <row r="274">
          <cell r="C274">
            <v>44686</v>
          </cell>
          <cell r="D274">
            <v>63.14</v>
          </cell>
          <cell r="F274">
            <v>63.14</v>
          </cell>
          <cell r="L274">
            <v>74.8</v>
          </cell>
          <cell r="P274">
            <v>183.75</v>
          </cell>
          <cell r="Q274">
            <v>173.25</v>
          </cell>
          <cell r="R274">
            <v>210</v>
          </cell>
          <cell r="U274">
            <v>34.799999999999997</v>
          </cell>
          <cell r="V274">
            <v>158.4</v>
          </cell>
          <cell r="W274">
            <v>92.4</v>
          </cell>
          <cell r="X274">
            <v>18</v>
          </cell>
          <cell r="Y274">
            <v>6.51</v>
          </cell>
          <cell r="Z274">
            <v>69.3</v>
          </cell>
          <cell r="AA274">
            <v>0</v>
          </cell>
        </row>
        <row r="275">
          <cell r="C275" t="str">
            <v>11-12/05/2022</v>
          </cell>
          <cell r="D275">
            <v>101.64</v>
          </cell>
          <cell r="F275">
            <v>101.64</v>
          </cell>
          <cell r="L275">
            <v>117.6</v>
          </cell>
          <cell r="P275">
            <v>0</v>
          </cell>
          <cell r="Q275">
            <v>236.25</v>
          </cell>
          <cell r="R275">
            <v>204.75</v>
          </cell>
          <cell r="U275">
            <v>169.4</v>
          </cell>
          <cell r="V275">
            <v>42</v>
          </cell>
          <cell r="W275">
            <v>67.2</v>
          </cell>
          <cell r="X275">
            <v>29.4</v>
          </cell>
          <cell r="Z275">
            <v>134.19999999999999</v>
          </cell>
          <cell r="AA275">
            <v>0</v>
          </cell>
        </row>
        <row r="276">
          <cell r="C276" t="str">
            <v>18-19/05/2022</v>
          </cell>
          <cell r="D276">
            <v>137.16999999999999</v>
          </cell>
          <cell r="F276">
            <v>137.16999999999999</v>
          </cell>
          <cell r="L276">
            <v>132.30000000000001</v>
          </cell>
          <cell r="P276">
            <v>0</v>
          </cell>
          <cell r="Q276">
            <v>257.25</v>
          </cell>
          <cell r="R276">
            <v>220</v>
          </cell>
          <cell r="U276">
            <v>18.899999999999999</v>
          </cell>
          <cell r="V276">
            <v>167.2</v>
          </cell>
          <cell r="W276">
            <v>104.4</v>
          </cell>
          <cell r="X276">
            <v>44</v>
          </cell>
          <cell r="Z276">
            <v>117.6</v>
          </cell>
          <cell r="AA276">
            <v>0</v>
          </cell>
        </row>
        <row r="277">
          <cell r="C277" t="str">
            <v>25-26/05/2022</v>
          </cell>
          <cell r="D277">
            <v>138.81</v>
          </cell>
          <cell r="F277">
            <v>138.81</v>
          </cell>
          <cell r="L277">
            <v>161.69999999999999</v>
          </cell>
          <cell r="P277">
            <v>0</v>
          </cell>
          <cell r="Q277">
            <v>283.5</v>
          </cell>
          <cell r="R277">
            <v>247.5</v>
          </cell>
          <cell r="U277">
            <v>7.92</v>
          </cell>
          <cell r="V277">
            <v>160.6</v>
          </cell>
          <cell r="W277">
            <v>48.3</v>
          </cell>
          <cell r="X277">
            <v>37.799999999999997</v>
          </cell>
          <cell r="Y277">
            <v>3.74</v>
          </cell>
          <cell r="Z277">
            <v>95.55</v>
          </cell>
          <cell r="AA277">
            <v>0</v>
          </cell>
        </row>
        <row r="278">
          <cell r="C278">
            <v>44714</v>
          </cell>
          <cell r="D278">
            <v>140.80000000000001</v>
          </cell>
          <cell r="F278">
            <v>140.80000000000001</v>
          </cell>
          <cell r="L278">
            <v>158.4</v>
          </cell>
          <cell r="P278">
            <v>0</v>
          </cell>
          <cell r="Q278">
            <v>246.75</v>
          </cell>
          <cell r="R278">
            <v>23.1</v>
          </cell>
          <cell r="U278">
            <v>29.7</v>
          </cell>
          <cell r="V278">
            <v>163.19999999999999</v>
          </cell>
          <cell r="W278">
            <v>78.75</v>
          </cell>
          <cell r="X278">
            <v>28.875</v>
          </cell>
          <cell r="Y278">
            <v>13.42</v>
          </cell>
          <cell r="Z278">
            <v>132.19999999999999</v>
          </cell>
          <cell r="AA278">
            <v>0</v>
          </cell>
        </row>
        <row r="279">
          <cell r="C279">
            <v>44715</v>
          </cell>
          <cell r="D279">
            <v>137.94</v>
          </cell>
          <cell r="F279">
            <v>137.94</v>
          </cell>
          <cell r="L279">
            <v>154</v>
          </cell>
          <cell r="P279">
            <v>0</v>
          </cell>
          <cell r="Q279">
            <v>220.5</v>
          </cell>
          <cell r="R279">
            <v>12.6</v>
          </cell>
          <cell r="V279">
            <v>151.80000000000001</v>
          </cell>
          <cell r="W279">
            <v>63.8</v>
          </cell>
          <cell r="X279">
            <v>4.41</v>
          </cell>
          <cell r="Z279">
            <v>126</v>
          </cell>
        </row>
        <row r="280">
          <cell r="C280">
            <v>44716</v>
          </cell>
          <cell r="D280">
            <v>142.56</v>
          </cell>
          <cell r="F280">
            <v>142.56</v>
          </cell>
          <cell r="L280">
            <v>162.80000000000001</v>
          </cell>
          <cell r="P280">
            <v>0</v>
          </cell>
          <cell r="Q280">
            <v>246.75</v>
          </cell>
          <cell r="R280">
            <v>9.35</v>
          </cell>
          <cell r="V280">
            <v>170.4</v>
          </cell>
          <cell r="W280">
            <v>103.4</v>
          </cell>
          <cell r="X280">
            <v>19.53</v>
          </cell>
          <cell r="Z280">
            <v>132.30000000000001</v>
          </cell>
        </row>
        <row r="281">
          <cell r="C281">
            <v>44717</v>
          </cell>
          <cell r="D281">
            <v>147.84</v>
          </cell>
          <cell r="F281">
            <v>147.84</v>
          </cell>
          <cell r="L281">
            <v>167.2</v>
          </cell>
          <cell r="P281">
            <v>0</v>
          </cell>
          <cell r="Q281">
            <v>262.5</v>
          </cell>
          <cell r="R281">
            <v>7.35</v>
          </cell>
          <cell r="V281">
            <v>163.19999999999999</v>
          </cell>
          <cell r="W281">
            <v>31.9</v>
          </cell>
          <cell r="X281">
            <v>12.6</v>
          </cell>
          <cell r="Z281">
            <v>142.80000000000001</v>
          </cell>
        </row>
        <row r="282">
          <cell r="C282">
            <v>44718</v>
          </cell>
          <cell r="D282">
            <v>151.80000000000001</v>
          </cell>
          <cell r="F282">
            <v>151.80000000000001</v>
          </cell>
          <cell r="L282">
            <v>168</v>
          </cell>
          <cell r="P282">
            <v>0</v>
          </cell>
          <cell r="Q282">
            <v>267.75</v>
          </cell>
          <cell r="R282">
            <v>6.82</v>
          </cell>
          <cell r="V282">
            <v>187.2</v>
          </cell>
          <cell r="W282">
            <v>86.9</v>
          </cell>
          <cell r="X282">
            <v>12.18</v>
          </cell>
          <cell r="Z282">
            <v>144.9</v>
          </cell>
        </row>
        <row r="283">
          <cell r="C283">
            <v>44719</v>
          </cell>
          <cell r="D283">
            <v>133.22</v>
          </cell>
          <cell r="F283">
            <v>133.22</v>
          </cell>
          <cell r="L283">
            <v>161.69999999999999</v>
          </cell>
          <cell r="P283">
            <v>0</v>
          </cell>
          <cell r="Q283">
            <v>252</v>
          </cell>
          <cell r="R283">
            <v>3.96</v>
          </cell>
          <cell r="V283">
            <v>170.4</v>
          </cell>
          <cell r="W283">
            <v>99.6</v>
          </cell>
          <cell r="X283">
            <v>12.24</v>
          </cell>
          <cell r="Z283">
            <v>153.30000000000001</v>
          </cell>
          <cell r="AA283">
            <v>0</v>
          </cell>
        </row>
        <row r="284">
          <cell r="C284">
            <v>44720</v>
          </cell>
          <cell r="D284">
            <v>136.18</v>
          </cell>
          <cell r="F284">
            <v>136.18</v>
          </cell>
          <cell r="L284">
            <v>159.6</v>
          </cell>
          <cell r="P284">
            <v>0</v>
          </cell>
          <cell r="Q284">
            <v>246.75</v>
          </cell>
          <cell r="R284">
            <v>4.84</v>
          </cell>
          <cell r="V284">
            <v>165.6</v>
          </cell>
          <cell r="W284">
            <v>91.3</v>
          </cell>
          <cell r="X284">
            <v>16.59</v>
          </cell>
          <cell r="Z284">
            <v>151.19999999999999</v>
          </cell>
        </row>
        <row r="285">
          <cell r="C285">
            <v>44721</v>
          </cell>
          <cell r="D285">
            <v>139.91999999999999</v>
          </cell>
          <cell r="F285">
            <v>139.91999999999999</v>
          </cell>
          <cell r="L285">
            <v>165.9</v>
          </cell>
          <cell r="P285">
            <v>0</v>
          </cell>
          <cell r="Q285">
            <v>246.75</v>
          </cell>
          <cell r="R285">
            <v>3.74</v>
          </cell>
          <cell r="V285">
            <v>136.80000000000001</v>
          </cell>
          <cell r="W285">
            <v>63.8</v>
          </cell>
          <cell r="X285">
            <v>8.82</v>
          </cell>
          <cell r="Z285">
            <v>63</v>
          </cell>
        </row>
        <row r="286">
          <cell r="C286">
            <v>44722</v>
          </cell>
          <cell r="D286">
            <v>133.1</v>
          </cell>
          <cell r="F286">
            <v>133.1</v>
          </cell>
          <cell r="L286">
            <v>155.4</v>
          </cell>
          <cell r="P286">
            <v>0</v>
          </cell>
          <cell r="Q286">
            <v>273</v>
          </cell>
          <cell r="R286">
            <v>3.74</v>
          </cell>
          <cell r="V286">
            <v>148.80000000000001</v>
          </cell>
          <cell r="W286">
            <v>50.6</v>
          </cell>
          <cell r="X286">
            <v>11.76</v>
          </cell>
          <cell r="Z286">
            <v>157.5</v>
          </cell>
        </row>
        <row r="287">
          <cell r="C287">
            <v>44723</v>
          </cell>
          <cell r="D287">
            <v>137.54</v>
          </cell>
          <cell r="F287">
            <v>137.54</v>
          </cell>
          <cell r="L287">
            <v>154</v>
          </cell>
          <cell r="P287">
            <v>0</v>
          </cell>
          <cell r="Q287">
            <v>231</v>
          </cell>
          <cell r="R287">
            <v>5.52</v>
          </cell>
          <cell r="V287">
            <v>154</v>
          </cell>
          <cell r="W287">
            <v>55</v>
          </cell>
          <cell r="X287">
            <v>13.02</v>
          </cell>
          <cell r="Z287">
            <v>136.5</v>
          </cell>
        </row>
        <row r="288">
          <cell r="C288">
            <v>44724</v>
          </cell>
          <cell r="D288">
            <v>145.41999999999999</v>
          </cell>
          <cell r="F288">
            <v>145.41999999999999</v>
          </cell>
          <cell r="L288">
            <v>168</v>
          </cell>
          <cell r="P288">
            <v>0</v>
          </cell>
          <cell r="Q288">
            <v>262.5</v>
          </cell>
          <cell r="R288">
            <v>5.52</v>
          </cell>
          <cell r="V288">
            <v>165</v>
          </cell>
          <cell r="W288">
            <v>63.8</v>
          </cell>
          <cell r="X288">
            <v>15.12</v>
          </cell>
          <cell r="Z288">
            <v>130.19999999999999</v>
          </cell>
        </row>
        <row r="289">
          <cell r="C289">
            <v>44725</v>
          </cell>
          <cell r="D289">
            <v>143</v>
          </cell>
          <cell r="F289">
            <v>143</v>
          </cell>
          <cell r="L289">
            <v>172.2</v>
          </cell>
          <cell r="P289">
            <v>0</v>
          </cell>
          <cell r="Q289">
            <v>262.5</v>
          </cell>
          <cell r="R289">
            <v>6</v>
          </cell>
          <cell r="V289">
            <v>177.6</v>
          </cell>
          <cell r="W289">
            <v>101.2</v>
          </cell>
          <cell r="X289">
            <v>14.7</v>
          </cell>
          <cell r="Z289">
            <v>155.4</v>
          </cell>
        </row>
        <row r="290">
          <cell r="C290">
            <v>44726</v>
          </cell>
          <cell r="D290">
            <v>128.04</v>
          </cell>
          <cell r="F290">
            <v>128.04</v>
          </cell>
          <cell r="L290">
            <v>156.19999999999999</v>
          </cell>
          <cell r="P290">
            <v>0</v>
          </cell>
          <cell r="Q290">
            <v>231</v>
          </cell>
          <cell r="V290">
            <v>158.4</v>
          </cell>
          <cell r="W290">
            <v>102.3</v>
          </cell>
          <cell r="X290">
            <v>5.88</v>
          </cell>
          <cell r="Z290">
            <v>144.9</v>
          </cell>
        </row>
        <row r="291">
          <cell r="C291">
            <v>44727</v>
          </cell>
          <cell r="D291">
            <v>186.78</v>
          </cell>
          <cell r="F291">
            <v>186.78</v>
          </cell>
          <cell r="L291">
            <v>168</v>
          </cell>
          <cell r="P291">
            <v>0</v>
          </cell>
          <cell r="Q291">
            <v>252</v>
          </cell>
          <cell r="V291">
            <v>145.19999999999999</v>
          </cell>
          <cell r="W291">
            <v>71.5</v>
          </cell>
          <cell r="Z291">
            <v>159.6</v>
          </cell>
        </row>
        <row r="292">
          <cell r="C292">
            <v>44728</v>
          </cell>
          <cell r="D292">
            <v>137.28</v>
          </cell>
          <cell r="F292">
            <v>137.28</v>
          </cell>
          <cell r="L292">
            <v>158.4</v>
          </cell>
          <cell r="P292">
            <v>215.25</v>
          </cell>
          <cell r="Q292">
            <v>241.5</v>
          </cell>
          <cell r="V292">
            <v>170.4</v>
          </cell>
          <cell r="W292">
            <v>78.75</v>
          </cell>
          <cell r="Z292">
            <v>149.1</v>
          </cell>
        </row>
        <row r="293">
          <cell r="C293">
            <v>44729</v>
          </cell>
          <cell r="D293">
            <v>136.4</v>
          </cell>
          <cell r="F293">
            <v>136.4</v>
          </cell>
          <cell r="L293">
            <v>175.2</v>
          </cell>
          <cell r="P293">
            <v>0</v>
          </cell>
          <cell r="Q293">
            <v>225.75</v>
          </cell>
          <cell r="V293">
            <v>165.6</v>
          </cell>
          <cell r="W293">
            <v>80.3</v>
          </cell>
          <cell r="Z293">
            <v>159.6</v>
          </cell>
        </row>
        <row r="294">
          <cell r="C294">
            <v>44730</v>
          </cell>
          <cell r="D294">
            <v>144.32</v>
          </cell>
          <cell r="F294">
            <v>144.32</v>
          </cell>
          <cell r="L294">
            <v>169.4</v>
          </cell>
          <cell r="P294">
            <v>0</v>
          </cell>
          <cell r="Q294">
            <v>246.75</v>
          </cell>
          <cell r="V294">
            <v>151.19999999999999</v>
          </cell>
          <cell r="W294">
            <v>73.5</v>
          </cell>
          <cell r="Z294">
            <v>151.19999999999999</v>
          </cell>
        </row>
        <row r="295">
          <cell r="C295">
            <v>44731</v>
          </cell>
          <cell r="D295">
            <v>121.22</v>
          </cell>
          <cell r="F295">
            <v>121.22</v>
          </cell>
          <cell r="L295">
            <v>162.80000000000001</v>
          </cell>
          <cell r="P295">
            <v>0</v>
          </cell>
          <cell r="Q295">
            <v>246.75</v>
          </cell>
          <cell r="V295">
            <v>156</v>
          </cell>
          <cell r="W295">
            <v>68.2</v>
          </cell>
          <cell r="Z295">
            <v>174.3</v>
          </cell>
        </row>
        <row r="296">
          <cell r="C296">
            <v>44732</v>
          </cell>
          <cell r="D296">
            <v>134.19999999999999</v>
          </cell>
          <cell r="F296">
            <v>134.19999999999999</v>
          </cell>
          <cell r="L296">
            <v>158.4</v>
          </cell>
          <cell r="P296">
            <v>0</v>
          </cell>
          <cell r="Q296">
            <v>257.25</v>
          </cell>
          <cell r="V296">
            <v>168</v>
          </cell>
          <cell r="W296">
            <v>67.099999999999994</v>
          </cell>
          <cell r="Z296">
            <v>165.9</v>
          </cell>
        </row>
        <row r="297">
          <cell r="C297">
            <v>44733</v>
          </cell>
          <cell r="D297">
            <v>135.96</v>
          </cell>
          <cell r="F297">
            <v>135.96</v>
          </cell>
          <cell r="L297">
            <v>160.6</v>
          </cell>
          <cell r="P297">
            <v>0</v>
          </cell>
          <cell r="Q297">
            <v>236.5</v>
          </cell>
          <cell r="V297">
            <v>160.80000000000001</v>
          </cell>
          <cell r="W297">
            <v>35.200000000000003</v>
          </cell>
          <cell r="Z297">
            <v>130.19999999999999</v>
          </cell>
        </row>
        <row r="298">
          <cell r="C298">
            <v>44734</v>
          </cell>
          <cell r="D298">
            <v>133.1</v>
          </cell>
          <cell r="F298">
            <v>133.1</v>
          </cell>
          <cell r="L298">
            <v>154</v>
          </cell>
          <cell r="P298">
            <v>0</v>
          </cell>
          <cell r="Q298">
            <v>241.5</v>
          </cell>
          <cell r="V298">
            <v>168</v>
          </cell>
          <cell r="W298">
            <v>41</v>
          </cell>
          <cell r="Z298">
            <v>163.80000000000001</v>
          </cell>
        </row>
        <row r="299">
          <cell r="C299">
            <v>44735</v>
          </cell>
          <cell r="D299">
            <v>127.82</v>
          </cell>
          <cell r="F299">
            <v>127.82</v>
          </cell>
          <cell r="L299">
            <v>151.80000000000001</v>
          </cell>
          <cell r="P299">
            <v>0</v>
          </cell>
          <cell r="Q299">
            <v>246.75</v>
          </cell>
          <cell r="V299">
            <v>184.8</v>
          </cell>
          <cell r="W299">
            <v>74.8</v>
          </cell>
          <cell r="Z299">
            <v>157.5</v>
          </cell>
        </row>
        <row r="300">
          <cell r="C300">
            <v>44736</v>
          </cell>
          <cell r="D300">
            <v>134.41999999999999</v>
          </cell>
          <cell r="F300">
            <v>134.41999999999999</v>
          </cell>
          <cell r="L300">
            <v>136.80000000000001</v>
          </cell>
          <cell r="P300">
            <v>0</v>
          </cell>
          <cell r="Q300">
            <v>262.5</v>
          </cell>
          <cell r="V300">
            <v>184.8</v>
          </cell>
          <cell r="W300">
            <v>73.7</v>
          </cell>
          <cell r="Z300">
            <v>191.1</v>
          </cell>
        </row>
        <row r="301">
          <cell r="C301">
            <v>44737</v>
          </cell>
          <cell r="D301">
            <v>141.24</v>
          </cell>
          <cell r="F301">
            <v>141.24</v>
          </cell>
          <cell r="L301">
            <v>147.4</v>
          </cell>
          <cell r="P301">
            <v>236.25</v>
          </cell>
          <cell r="Q301">
            <v>246.75</v>
          </cell>
          <cell r="V301">
            <v>177.6</v>
          </cell>
          <cell r="W301">
            <v>64.8</v>
          </cell>
          <cell r="Z301">
            <v>210</v>
          </cell>
        </row>
        <row r="302">
          <cell r="C302">
            <v>44738</v>
          </cell>
          <cell r="D302">
            <v>134.63999999999999</v>
          </cell>
          <cell r="F302">
            <v>134.63999999999999</v>
          </cell>
          <cell r="L302">
            <v>149.6</v>
          </cell>
          <cell r="P302">
            <v>241.5</v>
          </cell>
          <cell r="Q302">
            <v>252</v>
          </cell>
          <cell r="V302">
            <v>180</v>
          </cell>
          <cell r="W302">
            <v>57.6</v>
          </cell>
          <cell r="Z302">
            <v>210</v>
          </cell>
        </row>
        <row r="303">
          <cell r="C303">
            <v>44739</v>
          </cell>
          <cell r="D303">
            <v>112.2</v>
          </cell>
          <cell r="F303">
            <v>112.2</v>
          </cell>
          <cell r="L303">
            <v>99</v>
          </cell>
          <cell r="P303">
            <v>0</v>
          </cell>
          <cell r="Q303">
            <v>236.25</v>
          </cell>
          <cell r="V303">
            <v>177.6</v>
          </cell>
          <cell r="W303">
            <v>38.4</v>
          </cell>
          <cell r="Z303">
            <v>159.6</v>
          </cell>
        </row>
        <row r="304">
          <cell r="C304">
            <v>44740</v>
          </cell>
          <cell r="D304">
            <v>131.56</v>
          </cell>
          <cell r="F304">
            <v>131.56</v>
          </cell>
          <cell r="L304">
            <v>105.6</v>
          </cell>
          <cell r="P304">
            <v>247.5</v>
          </cell>
          <cell r="Q304">
            <v>246.75</v>
          </cell>
          <cell r="V304">
            <v>175.2</v>
          </cell>
          <cell r="W304">
            <v>88.8</v>
          </cell>
          <cell r="Z304">
            <v>204.75</v>
          </cell>
        </row>
        <row r="305">
          <cell r="C305">
            <v>44741</v>
          </cell>
          <cell r="D305">
            <v>102.52</v>
          </cell>
          <cell r="F305">
            <v>102.52</v>
          </cell>
          <cell r="L305">
            <v>85.8</v>
          </cell>
          <cell r="P305">
            <v>138</v>
          </cell>
          <cell r="Q305">
            <v>220.5</v>
          </cell>
          <cell r="V305">
            <v>149.6</v>
          </cell>
          <cell r="W305">
            <v>56.1</v>
          </cell>
          <cell r="Z305">
            <v>178.5</v>
          </cell>
        </row>
        <row r="306">
          <cell r="C306">
            <v>44742</v>
          </cell>
          <cell r="D306">
            <v>113.82</v>
          </cell>
          <cell r="F306">
            <v>113.82</v>
          </cell>
          <cell r="L306">
            <v>69.3</v>
          </cell>
          <cell r="P306">
            <v>256.2</v>
          </cell>
          <cell r="Q306">
            <v>262.5</v>
          </cell>
          <cell r="V306">
            <v>165</v>
          </cell>
          <cell r="W306">
            <v>42.9</v>
          </cell>
          <cell r="Z306">
            <v>189</v>
          </cell>
        </row>
        <row r="307">
          <cell r="C307">
            <v>44743</v>
          </cell>
          <cell r="D307">
            <v>104.28</v>
          </cell>
          <cell r="F307">
            <v>104.28</v>
          </cell>
          <cell r="L307">
            <v>81.400000000000006</v>
          </cell>
          <cell r="P307">
            <v>225.75</v>
          </cell>
          <cell r="Q307">
            <v>236.25</v>
          </cell>
          <cell r="V307">
            <v>151.80000000000001</v>
          </cell>
          <cell r="W307">
            <v>49.2</v>
          </cell>
          <cell r="Z307">
            <v>204.75</v>
          </cell>
        </row>
        <row r="308">
          <cell r="C308">
            <v>44744</v>
          </cell>
          <cell r="D308">
            <v>97.68</v>
          </cell>
          <cell r="F308">
            <v>97.68</v>
          </cell>
          <cell r="L308">
            <v>81.400000000000006</v>
          </cell>
          <cell r="P308">
            <v>0</v>
          </cell>
          <cell r="Q308">
            <v>231</v>
          </cell>
          <cell r="V308">
            <v>156</v>
          </cell>
          <cell r="W308">
            <v>40.799999999999997</v>
          </cell>
          <cell r="Z308">
            <v>170.1</v>
          </cell>
        </row>
        <row r="309">
          <cell r="C309">
            <v>44745</v>
          </cell>
          <cell r="D309">
            <v>87.56</v>
          </cell>
          <cell r="F309">
            <v>87.56</v>
          </cell>
          <cell r="L309">
            <v>81.400000000000006</v>
          </cell>
          <cell r="P309">
            <v>0</v>
          </cell>
          <cell r="Q309">
            <v>220.5</v>
          </cell>
          <cell r="V309">
            <v>143</v>
          </cell>
          <cell r="W309">
            <v>41.8</v>
          </cell>
          <cell r="Z309">
            <v>176.4</v>
          </cell>
        </row>
        <row r="310">
          <cell r="C310">
            <v>44746</v>
          </cell>
          <cell r="D310">
            <v>72.599999999999994</v>
          </cell>
          <cell r="F310">
            <v>72.599999999999994</v>
          </cell>
          <cell r="L310">
            <v>12.1</v>
          </cell>
          <cell r="P310">
            <v>0</v>
          </cell>
          <cell r="Q310">
            <v>220.5</v>
          </cell>
          <cell r="V310">
            <v>151.19999999999999</v>
          </cell>
          <cell r="W310">
            <v>69</v>
          </cell>
          <cell r="Z310">
            <v>153.30000000000001</v>
          </cell>
        </row>
        <row r="311">
          <cell r="C311">
            <v>44747</v>
          </cell>
          <cell r="D311">
            <v>91.31</v>
          </cell>
          <cell r="F311">
            <v>91.31</v>
          </cell>
          <cell r="L311">
            <v>55.2</v>
          </cell>
          <cell r="P311">
            <v>0</v>
          </cell>
          <cell r="Q311">
            <v>236.5</v>
          </cell>
          <cell r="V311">
            <v>163.19999999999999</v>
          </cell>
          <cell r="W311">
            <v>64.900000000000006</v>
          </cell>
          <cell r="X311">
            <v>4.41</v>
          </cell>
          <cell r="Z311">
            <v>154</v>
          </cell>
        </row>
        <row r="312">
          <cell r="C312">
            <v>44748</v>
          </cell>
          <cell r="D312">
            <v>92.18</v>
          </cell>
          <cell r="F312">
            <v>92.18</v>
          </cell>
          <cell r="L312">
            <v>46.2</v>
          </cell>
          <cell r="P312">
            <v>0</v>
          </cell>
          <cell r="Q312">
            <v>231</v>
          </cell>
          <cell r="V312">
            <v>168</v>
          </cell>
          <cell r="W312">
            <v>46.8</v>
          </cell>
          <cell r="Z312">
            <v>157.5</v>
          </cell>
        </row>
        <row r="313">
          <cell r="C313">
            <v>44749</v>
          </cell>
          <cell r="D313">
            <v>83.16</v>
          </cell>
          <cell r="F313">
            <v>83.16</v>
          </cell>
          <cell r="L313">
            <v>33</v>
          </cell>
          <cell r="P313">
            <v>0</v>
          </cell>
          <cell r="Q313">
            <v>215.25</v>
          </cell>
          <cell r="V313">
            <v>156</v>
          </cell>
          <cell r="W313">
            <v>62.7</v>
          </cell>
          <cell r="Z313">
            <v>162.75</v>
          </cell>
        </row>
        <row r="314">
          <cell r="C314">
            <v>44750</v>
          </cell>
          <cell r="D314">
            <v>82.74</v>
          </cell>
          <cell r="F314">
            <v>82.74</v>
          </cell>
          <cell r="L314">
            <v>35.700000000000003</v>
          </cell>
          <cell r="P314">
            <v>0</v>
          </cell>
          <cell r="Q314">
            <v>246.75</v>
          </cell>
          <cell r="V314">
            <v>149.5</v>
          </cell>
          <cell r="W314">
            <v>39.1</v>
          </cell>
          <cell r="Z314">
            <v>170.1</v>
          </cell>
        </row>
        <row r="315">
          <cell r="C315">
            <v>44751</v>
          </cell>
          <cell r="D315">
            <v>82.95</v>
          </cell>
          <cell r="F315">
            <v>82.95</v>
          </cell>
          <cell r="L315">
            <v>37.799999999999997</v>
          </cell>
          <cell r="P315">
            <v>0</v>
          </cell>
          <cell r="Q315">
            <v>262.5</v>
          </cell>
          <cell r="V315">
            <v>149.5</v>
          </cell>
          <cell r="W315">
            <v>40.25</v>
          </cell>
          <cell r="Z315">
            <v>172.2</v>
          </cell>
        </row>
        <row r="316">
          <cell r="C316">
            <v>44752</v>
          </cell>
          <cell r="D316">
            <v>60.27</v>
          </cell>
          <cell r="F316">
            <v>60.27</v>
          </cell>
          <cell r="L316">
            <v>38.5</v>
          </cell>
          <cell r="P316">
            <v>0</v>
          </cell>
          <cell r="Q316">
            <v>225.75</v>
          </cell>
          <cell r="V316">
            <v>160.80000000000001</v>
          </cell>
          <cell r="W316">
            <v>48.4</v>
          </cell>
          <cell r="Z316">
            <v>161.69999999999999</v>
          </cell>
        </row>
        <row r="317">
          <cell r="C317">
            <v>44753</v>
          </cell>
          <cell r="D317">
            <v>54.6</v>
          </cell>
          <cell r="F317">
            <v>54.6</v>
          </cell>
          <cell r="L317">
            <v>1.54</v>
          </cell>
          <cell r="P317">
            <v>0</v>
          </cell>
          <cell r="Q317">
            <v>225.75</v>
          </cell>
          <cell r="V317">
            <v>156</v>
          </cell>
          <cell r="W317">
            <v>27.6</v>
          </cell>
          <cell r="Z317">
            <v>149.6</v>
          </cell>
        </row>
        <row r="318">
          <cell r="C318">
            <v>44754</v>
          </cell>
          <cell r="D318">
            <v>66.66</v>
          </cell>
          <cell r="F318">
            <v>66.66</v>
          </cell>
          <cell r="L318">
            <v>2.64</v>
          </cell>
          <cell r="P318">
            <v>0</v>
          </cell>
          <cell r="Q318">
            <v>214.5</v>
          </cell>
          <cell r="V318">
            <v>174.2</v>
          </cell>
          <cell r="W318">
            <v>50.4</v>
          </cell>
          <cell r="Z318">
            <v>144.9</v>
          </cell>
        </row>
        <row r="319">
          <cell r="C319">
            <v>44755</v>
          </cell>
          <cell r="D319">
            <v>59.64</v>
          </cell>
          <cell r="F319">
            <v>59.64</v>
          </cell>
          <cell r="L319">
            <v>23.625</v>
          </cell>
          <cell r="P319">
            <v>0</v>
          </cell>
          <cell r="Q319">
            <v>231</v>
          </cell>
          <cell r="V319">
            <v>142.80000000000001</v>
          </cell>
          <cell r="W319">
            <v>16.8</v>
          </cell>
          <cell r="Z319">
            <v>147</v>
          </cell>
        </row>
        <row r="320">
          <cell r="C320">
            <v>44756</v>
          </cell>
          <cell r="D320">
            <v>68.2</v>
          </cell>
          <cell r="F320">
            <v>68.2</v>
          </cell>
          <cell r="L320">
            <v>5.5</v>
          </cell>
          <cell r="P320">
            <v>0</v>
          </cell>
          <cell r="Q320">
            <v>220</v>
          </cell>
          <cell r="V320">
            <v>144</v>
          </cell>
          <cell r="W320">
            <v>19.55</v>
          </cell>
          <cell r="Z320">
            <v>138.6</v>
          </cell>
        </row>
        <row r="321">
          <cell r="C321">
            <v>44757</v>
          </cell>
          <cell r="D321">
            <v>73.040000000000006</v>
          </cell>
          <cell r="F321">
            <v>73.040000000000006</v>
          </cell>
          <cell r="L321">
            <v>8.25</v>
          </cell>
          <cell r="P321">
            <v>0</v>
          </cell>
          <cell r="Q321">
            <v>241.5</v>
          </cell>
          <cell r="V321">
            <v>154</v>
          </cell>
          <cell r="W321">
            <v>26.4</v>
          </cell>
          <cell r="Z321">
            <v>149.1</v>
          </cell>
        </row>
        <row r="322">
          <cell r="C322">
            <v>44758</v>
          </cell>
          <cell r="D322">
            <v>120.12</v>
          </cell>
          <cell r="F322">
            <v>120.12</v>
          </cell>
          <cell r="L322">
            <v>105</v>
          </cell>
          <cell r="P322">
            <v>0</v>
          </cell>
          <cell r="Q322">
            <v>231</v>
          </cell>
          <cell r="V322">
            <v>154.1</v>
          </cell>
          <cell r="W322">
            <v>20.12</v>
          </cell>
          <cell r="Z322">
            <v>165.9</v>
          </cell>
        </row>
        <row r="323">
          <cell r="C323">
            <v>44759</v>
          </cell>
          <cell r="D323">
            <v>132.88</v>
          </cell>
          <cell r="F323">
            <v>132.88</v>
          </cell>
          <cell r="L323">
            <v>136.5</v>
          </cell>
          <cell r="P323">
            <v>0</v>
          </cell>
          <cell r="Q323">
            <v>236.25</v>
          </cell>
          <cell r="V323">
            <v>148.80000000000001</v>
          </cell>
          <cell r="W323">
            <v>21.6</v>
          </cell>
          <cell r="Z323">
            <v>174.3</v>
          </cell>
        </row>
        <row r="324">
          <cell r="C324">
            <v>44760</v>
          </cell>
          <cell r="D324">
            <v>148.80000000000001</v>
          </cell>
          <cell r="F324">
            <v>148.80000000000001</v>
          </cell>
          <cell r="L324">
            <v>131.1</v>
          </cell>
          <cell r="P324">
            <v>0</v>
          </cell>
          <cell r="Q324">
            <v>225.5</v>
          </cell>
          <cell r="V324">
            <v>145.6</v>
          </cell>
          <cell r="W324">
            <v>20.399999999999999</v>
          </cell>
          <cell r="Z324">
            <v>170.1</v>
          </cell>
        </row>
        <row r="325">
          <cell r="C325">
            <v>44761</v>
          </cell>
          <cell r="D325">
            <v>165.14</v>
          </cell>
          <cell r="F325">
            <v>165.14</v>
          </cell>
          <cell r="L325">
            <v>121.9</v>
          </cell>
          <cell r="P325">
            <v>0</v>
          </cell>
          <cell r="Q325">
            <v>220.5</v>
          </cell>
          <cell r="V325">
            <v>120</v>
          </cell>
          <cell r="W325">
            <v>21</v>
          </cell>
          <cell r="Z325">
            <v>178.5</v>
          </cell>
        </row>
        <row r="326">
          <cell r="C326">
            <v>44762</v>
          </cell>
          <cell r="D326">
            <v>123.42</v>
          </cell>
          <cell r="F326">
            <v>123.42</v>
          </cell>
          <cell r="L326">
            <v>128.1</v>
          </cell>
          <cell r="P326">
            <v>0</v>
          </cell>
          <cell r="Q326">
            <v>231</v>
          </cell>
          <cell r="V326">
            <v>163.19999999999999</v>
          </cell>
          <cell r="W326">
            <v>15.6</v>
          </cell>
          <cell r="Z326">
            <v>182.7</v>
          </cell>
        </row>
        <row r="327">
          <cell r="C327">
            <v>44763</v>
          </cell>
          <cell r="D327">
            <v>113.3</v>
          </cell>
          <cell r="F327">
            <v>113.3</v>
          </cell>
          <cell r="L327">
            <v>123.2</v>
          </cell>
          <cell r="P327">
            <v>0</v>
          </cell>
          <cell r="Q327">
            <v>194.25</v>
          </cell>
          <cell r="V327">
            <v>139.19999999999999</v>
          </cell>
          <cell r="W327">
            <v>45.1</v>
          </cell>
          <cell r="Z327">
            <v>161.69999999999999</v>
          </cell>
        </row>
        <row r="328">
          <cell r="C328">
            <v>44764</v>
          </cell>
          <cell r="D328">
            <v>110.88</v>
          </cell>
          <cell r="F328">
            <v>110.88</v>
          </cell>
          <cell r="L328">
            <v>130.19999999999999</v>
          </cell>
          <cell r="P328">
            <v>0</v>
          </cell>
          <cell r="Q328">
            <v>215.25</v>
          </cell>
          <cell r="V328">
            <v>148.80000000000001</v>
          </cell>
          <cell r="W328">
            <v>16.2</v>
          </cell>
          <cell r="Z328">
            <v>142.80000000000001</v>
          </cell>
        </row>
        <row r="329">
          <cell r="C329">
            <v>44765</v>
          </cell>
          <cell r="D329">
            <v>121.67</v>
          </cell>
          <cell r="F329">
            <v>121.67</v>
          </cell>
          <cell r="L329">
            <v>126</v>
          </cell>
          <cell r="P329">
            <v>0</v>
          </cell>
          <cell r="Q329">
            <v>204.75</v>
          </cell>
          <cell r="V329">
            <v>156</v>
          </cell>
          <cell r="W329">
            <v>48.3</v>
          </cell>
          <cell r="Z329">
            <v>151.19999999999999</v>
          </cell>
        </row>
        <row r="330">
          <cell r="C330">
            <v>44766</v>
          </cell>
          <cell r="D330">
            <v>133.18</v>
          </cell>
          <cell r="F330">
            <v>133.18</v>
          </cell>
          <cell r="L330">
            <v>129.1</v>
          </cell>
          <cell r="P330">
            <v>0</v>
          </cell>
          <cell r="Q330">
            <v>215</v>
          </cell>
          <cell r="V330">
            <v>150</v>
          </cell>
          <cell r="W330">
            <v>56.1</v>
          </cell>
          <cell r="Z330">
            <v>159.6</v>
          </cell>
        </row>
        <row r="331">
          <cell r="C331">
            <v>44767</v>
          </cell>
          <cell r="D331">
            <v>160.80000000000001</v>
          </cell>
          <cell r="F331">
            <v>160.80000000000001</v>
          </cell>
          <cell r="L331">
            <v>142.6</v>
          </cell>
          <cell r="P331">
            <v>0</v>
          </cell>
          <cell r="Q331">
            <v>225.5</v>
          </cell>
          <cell r="V331">
            <v>163.30000000000001</v>
          </cell>
          <cell r="W331">
            <v>43.8</v>
          </cell>
          <cell r="Z331">
            <v>163.80000000000001</v>
          </cell>
        </row>
        <row r="332">
          <cell r="C332">
            <v>44768</v>
          </cell>
          <cell r="D332">
            <v>142.12</v>
          </cell>
          <cell r="F332">
            <v>142.12</v>
          </cell>
          <cell r="L332">
            <v>174.3</v>
          </cell>
          <cell r="P332">
            <v>0</v>
          </cell>
          <cell r="Q332">
            <v>304.5</v>
          </cell>
          <cell r="V332">
            <v>199.2</v>
          </cell>
          <cell r="W332">
            <v>50.05</v>
          </cell>
          <cell r="Z332">
            <v>193.2</v>
          </cell>
        </row>
        <row r="333">
          <cell r="C333">
            <v>44769</v>
          </cell>
          <cell r="D333">
            <v>120.96</v>
          </cell>
          <cell r="F333">
            <v>120.96</v>
          </cell>
          <cell r="L333">
            <v>147.19999999999999</v>
          </cell>
          <cell r="P333">
            <v>0</v>
          </cell>
          <cell r="Q333">
            <v>214.5</v>
          </cell>
          <cell r="V333">
            <v>153.6</v>
          </cell>
          <cell r="W333">
            <v>35.4</v>
          </cell>
          <cell r="Z333">
            <v>142.80000000000001</v>
          </cell>
          <cell r="AA333">
            <v>153.4</v>
          </cell>
        </row>
        <row r="334">
          <cell r="C334">
            <v>44770</v>
          </cell>
          <cell r="D334">
            <v>115.28</v>
          </cell>
          <cell r="F334">
            <v>115.28</v>
          </cell>
          <cell r="L334">
            <v>138.6</v>
          </cell>
          <cell r="P334">
            <v>0</v>
          </cell>
          <cell r="Q334">
            <v>220.5</v>
          </cell>
          <cell r="V334">
            <v>138.6</v>
          </cell>
          <cell r="W334">
            <v>31.625</v>
          </cell>
          <cell r="Z334">
            <v>147</v>
          </cell>
        </row>
        <row r="335">
          <cell r="C335">
            <v>44771</v>
          </cell>
          <cell r="D335">
            <v>122.36</v>
          </cell>
          <cell r="F335">
            <v>122.36</v>
          </cell>
          <cell r="L335">
            <v>149.6</v>
          </cell>
          <cell r="P335">
            <v>0</v>
          </cell>
          <cell r="Q335">
            <v>210</v>
          </cell>
          <cell r="V335">
            <v>153.30000000000001</v>
          </cell>
          <cell r="W335">
            <v>33</v>
          </cell>
          <cell r="Z335">
            <v>138.6</v>
          </cell>
        </row>
        <row r="336">
          <cell r="C336">
            <v>44772</v>
          </cell>
          <cell r="D336">
            <v>138.47999999999999</v>
          </cell>
          <cell r="F336">
            <v>138.47999999999999</v>
          </cell>
          <cell r="L336">
            <v>157.5</v>
          </cell>
          <cell r="P336">
            <v>0</v>
          </cell>
          <cell r="Q336">
            <v>236.25</v>
          </cell>
          <cell r="V336">
            <v>140.80000000000001</v>
          </cell>
          <cell r="W336">
            <v>46.2</v>
          </cell>
          <cell r="Z336">
            <v>147</v>
          </cell>
        </row>
        <row r="337">
          <cell r="C337">
            <v>44773</v>
          </cell>
          <cell r="D337">
            <v>115.72</v>
          </cell>
          <cell r="F337">
            <v>115.72</v>
          </cell>
          <cell r="L337">
            <v>205.8</v>
          </cell>
          <cell r="P337">
            <v>0</v>
          </cell>
          <cell r="Q337">
            <v>157.5</v>
          </cell>
          <cell r="V337">
            <v>79.2</v>
          </cell>
          <cell r="W337">
            <v>118.8</v>
          </cell>
          <cell r="Z337">
            <v>147</v>
          </cell>
        </row>
        <row r="338">
          <cell r="C338">
            <v>44774</v>
          </cell>
          <cell r="D338">
            <v>136.80000000000001</v>
          </cell>
          <cell r="F338">
            <v>136.80000000000001</v>
          </cell>
          <cell r="L338">
            <v>151.80000000000001</v>
          </cell>
          <cell r="P338">
            <v>0</v>
          </cell>
          <cell r="Q338">
            <v>212.75</v>
          </cell>
          <cell r="V338">
            <v>154.1</v>
          </cell>
          <cell r="W338">
            <v>57.2</v>
          </cell>
          <cell r="Z338">
            <v>144.9</v>
          </cell>
        </row>
        <row r="339">
          <cell r="C339">
            <v>44775</v>
          </cell>
          <cell r="D339">
            <v>117.7</v>
          </cell>
          <cell r="F339">
            <v>117.7</v>
          </cell>
          <cell r="L339">
            <v>149.1</v>
          </cell>
          <cell r="P339">
            <v>0</v>
          </cell>
          <cell r="Q339">
            <v>225.75</v>
          </cell>
          <cell r="V339">
            <v>162.80000000000001</v>
          </cell>
          <cell r="W339">
            <v>41.4</v>
          </cell>
          <cell r="Z339">
            <v>147</v>
          </cell>
        </row>
        <row r="340">
          <cell r="C340">
            <v>44776</v>
          </cell>
          <cell r="D340">
            <v>129.47999999999999</v>
          </cell>
          <cell r="F340">
            <v>129.47999999999999</v>
          </cell>
          <cell r="L340">
            <v>150.80000000000001</v>
          </cell>
          <cell r="P340">
            <v>0</v>
          </cell>
          <cell r="Q340" t="str">
            <v>Calado reducido</v>
          </cell>
          <cell r="V340">
            <v>161</v>
          </cell>
          <cell r="W340">
            <v>21</v>
          </cell>
          <cell r="Z340">
            <v>144</v>
          </cell>
          <cell r="AA340">
            <v>151.80000000000001</v>
          </cell>
        </row>
        <row r="341">
          <cell r="C341">
            <v>44777</v>
          </cell>
          <cell r="D341">
            <v>97.52</v>
          </cell>
          <cell r="F341">
            <v>97.52</v>
          </cell>
          <cell r="L341">
            <v>112.2</v>
          </cell>
          <cell r="P341">
            <v>0</v>
          </cell>
          <cell r="Q341" t="str">
            <v>Calado reducido</v>
          </cell>
          <cell r="V341">
            <v>160.6</v>
          </cell>
          <cell r="W341">
            <v>26.95</v>
          </cell>
          <cell r="Z341">
            <v>130.19999999999999</v>
          </cell>
        </row>
        <row r="342">
          <cell r="C342">
            <v>44778</v>
          </cell>
          <cell r="D342">
            <v>119.68</v>
          </cell>
          <cell r="F342">
            <v>119.68</v>
          </cell>
          <cell r="L342">
            <v>143</v>
          </cell>
          <cell r="P342">
            <v>0</v>
          </cell>
          <cell r="Q342" t="str">
            <v>Calado reducido</v>
          </cell>
          <cell r="V342">
            <v>165</v>
          </cell>
          <cell r="W342">
            <v>36.299999999999997</v>
          </cell>
          <cell r="Z342">
            <v>138.6</v>
          </cell>
        </row>
        <row r="343">
          <cell r="C343">
            <v>44779</v>
          </cell>
          <cell r="D343">
            <v>133.91999999999999</v>
          </cell>
          <cell r="F343">
            <v>133.91999999999999</v>
          </cell>
          <cell r="L343">
            <v>151.80000000000001</v>
          </cell>
          <cell r="P343">
            <v>0</v>
          </cell>
          <cell r="Q343" t="str">
            <v>Calado reducido</v>
          </cell>
          <cell r="V343">
            <v>145.19999999999999</v>
          </cell>
          <cell r="W343">
            <v>22</v>
          </cell>
          <cell r="Z343">
            <v>138.6</v>
          </cell>
        </row>
        <row r="344">
          <cell r="C344">
            <v>44780</v>
          </cell>
          <cell r="D344">
            <v>117.26</v>
          </cell>
          <cell r="F344">
            <v>117.26</v>
          </cell>
          <cell r="L344">
            <v>145.19999999999999</v>
          </cell>
          <cell r="P344">
            <v>0</v>
          </cell>
          <cell r="Q344" t="str">
            <v>Calado reducido</v>
          </cell>
          <cell r="V344">
            <v>149.6</v>
          </cell>
          <cell r="W344">
            <v>20.9</v>
          </cell>
          <cell r="Z344">
            <v>163.80000000000001</v>
          </cell>
        </row>
        <row r="345">
          <cell r="C345">
            <v>44781</v>
          </cell>
          <cell r="D345">
            <v>138.6</v>
          </cell>
          <cell r="F345">
            <v>138.6</v>
          </cell>
          <cell r="L345">
            <v>121</v>
          </cell>
          <cell r="P345">
            <v>0</v>
          </cell>
          <cell r="Q345" t="str">
            <v>Calado reducido</v>
          </cell>
          <cell r="V345">
            <v>154</v>
          </cell>
          <cell r="W345">
            <v>44</v>
          </cell>
          <cell r="Z345">
            <v>180.6</v>
          </cell>
        </row>
        <row r="346">
          <cell r="C346">
            <v>44782</v>
          </cell>
          <cell r="D346">
            <v>148.06</v>
          </cell>
          <cell r="F346">
            <v>148.06</v>
          </cell>
          <cell r="L346">
            <v>107.8</v>
          </cell>
          <cell r="P346">
            <v>0</v>
          </cell>
          <cell r="Q346" t="str">
            <v>Calado reducido</v>
          </cell>
          <cell r="V346">
            <v>145.19999999999999</v>
          </cell>
          <cell r="W346">
            <v>42.35</v>
          </cell>
          <cell r="Z346">
            <v>178.5</v>
          </cell>
        </row>
        <row r="347">
          <cell r="C347">
            <v>44783</v>
          </cell>
          <cell r="D347">
            <v>134.88</v>
          </cell>
          <cell r="F347">
            <v>134.88</v>
          </cell>
          <cell r="L347">
            <v>153.6</v>
          </cell>
          <cell r="P347">
            <v>0</v>
          </cell>
          <cell r="Q347" t="str">
            <v>Calado reducido</v>
          </cell>
          <cell r="V347">
            <v>133.4</v>
          </cell>
          <cell r="W347">
            <v>50.05</v>
          </cell>
          <cell r="Z347">
            <v>128.1</v>
          </cell>
          <cell r="AA347">
            <v>130.19999999999999</v>
          </cell>
        </row>
        <row r="348">
          <cell r="C348">
            <v>44784</v>
          </cell>
          <cell r="D348">
            <v>86.25</v>
          </cell>
          <cell r="F348">
            <v>86.25</v>
          </cell>
          <cell r="L348">
            <v>121.9</v>
          </cell>
          <cell r="P348">
            <v>0</v>
          </cell>
          <cell r="Q348" t="str">
            <v>Calado reducido</v>
          </cell>
          <cell r="V348">
            <v>118.8</v>
          </cell>
          <cell r="W348">
            <v>37.28</v>
          </cell>
          <cell r="Z348">
            <v>92.4</v>
          </cell>
        </row>
        <row r="349">
          <cell r="C349">
            <v>44785</v>
          </cell>
          <cell r="D349">
            <v>113.52</v>
          </cell>
          <cell r="F349">
            <v>113.52</v>
          </cell>
          <cell r="L349">
            <v>129.6</v>
          </cell>
          <cell r="P349">
            <v>0</v>
          </cell>
          <cell r="Q349" t="str">
            <v>Calado reducido</v>
          </cell>
          <cell r="V349">
            <v>112.2</v>
          </cell>
          <cell r="W349">
            <v>20.9</v>
          </cell>
          <cell r="Z349">
            <v>123.9</v>
          </cell>
        </row>
        <row r="350">
          <cell r="C350">
            <v>44786</v>
          </cell>
          <cell r="D350">
            <v>119.83</v>
          </cell>
          <cell r="F350">
            <v>119.83</v>
          </cell>
          <cell r="L350">
            <v>149.5</v>
          </cell>
          <cell r="P350">
            <v>0</v>
          </cell>
          <cell r="Q350" t="str">
            <v>Calado reducido</v>
          </cell>
          <cell r="V350">
            <v>129.80000000000001</v>
          </cell>
          <cell r="W350">
            <v>18.149999999999999</v>
          </cell>
          <cell r="Z350">
            <v>115.5</v>
          </cell>
        </row>
        <row r="351">
          <cell r="C351">
            <v>44787</v>
          </cell>
          <cell r="D351">
            <v>123.28</v>
          </cell>
          <cell r="F351">
            <v>123.28</v>
          </cell>
          <cell r="L351">
            <v>133.4</v>
          </cell>
          <cell r="P351">
            <v>0</v>
          </cell>
          <cell r="Q351" t="str">
            <v>Calado reducido</v>
          </cell>
          <cell r="V351">
            <v>136.4</v>
          </cell>
          <cell r="W351">
            <v>18.7</v>
          </cell>
          <cell r="Z351">
            <v>121.9</v>
          </cell>
        </row>
        <row r="352">
          <cell r="C352">
            <v>44788</v>
          </cell>
          <cell r="D352">
            <v>121.9</v>
          </cell>
          <cell r="F352">
            <v>121.9</v>
          </cell>
          <cell r="L352">
            <v>131.1</v>
          </cell>
          <cell r="P352">
            <v>0</v>
          </cell>
          <cell r="Q352" t="str">
            <v>Calado reducido</v>
          </cell>
          <cell r="V352">
            <v>125.4</v>
          </cell>
          <cell r="W352">
            <v>19.25</v>
          </cell>
          <cell r="Z352">
            <v>128.1</v>
          </cell>
        </row>
        <row r="353">
          <cell r="C353">
            <v>44789</v>
          </cell>
          <cell r="D353">
            <v>130.9</v>
          </cell>
          <cell r="F353">
            <v>130.9</v>
          </cell>
          <cell r="L353">
            <v>160.6</v>
          </cell>
          <cell r="P353">
            <v>0</v>
          </cell>
          <cell r="Q353" t="str">
            <v>Calado reducido</v>
          </cell>
          <cell r="V353">
            <v>162.80000000000001</v>
          </cell>
          <cell r="W353">
            <v>32.450000000000003</v>
          </cell>
          <cell r="Z353">
            <v>222.6</v>
          </cell>
        </row>
        <row r="354">
          <cell r="C354">
            <v>44790</v>
          </cell>
          <cell r="D354">
            <v>129.84</v>
          </cell>
          <cell r="F354">
            <v>129.84</v>
          </cell>
          <cell r="L354">
            <v>174.2</v>
          </cell>
          <cell r="P354">
            <v>0</v>
          </cell>
          <cell r="Q354" t="str">
            <v>Calado reducido</v>
          </cell>
          <cell r="V354">
            <v>170.4</v>
          </cell>
          <cell r="W354">
            <v>11.4</v>
          </cell>
          <cell r="Z354">
            <v>132.30000000000001</v>
          </cell>
          <cell r="AA354">
            <v>149.5</v>
          </cell>
        </row>
        <row r="355">
          <cell r="C355">
            <v>44791</v>
          </cell>
          <cell r="D355">
            <v>125.76</v>
          </cell>
          <cell r="F355">
            <v>125.76</v>
          </cell>
          <cell r="L355">
            <v>152.5</v>
          </cell>
          <cell r="P355">
            <v>0</v>
          </cell>
          <cell r="Q355" t="str">
            <v>Calado reducido</v>
          </cell>
          <cell r="V355">
            <v>171.6</v>
          </cell>
          <cell r="W355">
            <v>32.450000000000003</v>
          </cell>
          <cell r="Z355">
            <v>130.19999999999999</v>
          </cell>
        </row>
        <row r="356">
          <cell r="C356">
            <v>44792</v>
          </cell>
          <cell r="D356">
            <v>123.6</v>
          </cell>
          <cell r="F356">
            <v>123.6</v>
          </cell>
          <cell r="L356">
            <v>140.80000000000001</v>
          </cell>
          <cell r="P356">
            <v>0</v>
          </cell>
          <cell r="Q356" t="str">
            <v>Calado reducido</v>
          </cell>
          <cell r="V356">
            <v>160.6</v>
          </cell>
          <cell r="W356">
            <v>24.2</v>
          </cell>
          <cell r="Z356">
            <v>134.4</v>
          </cell>
        </row>
        <row r="357">
          <cell r="C357">
            <v>44793</v>
          </cell>
          <cell r="D357">
            <v>122.32</v>
          </cell>
          <cell r="F357">
            <v>122.32</v>
          </cell>
          <cell r="L357">
            <v>156.19999999999999</v>
          </cell>
          <cell r="P357">
            <v>0</v>
          </cell>
          <cell r="Q357" t="str">
            <v>Calado reducido</v>
          </cell>
          <cell r="V357">
            <v>182.6</v>
          </cell>
          <cell r="W357">
            <v>37.4</v>
          </cell>
          <cell r="Z357">
            <v>100.8</v>
          </cell>
        </row>
        <row r="358">
          <cell r="C358">
            <v>44794</v>
          </cell>
          <cell r="D358">
            <v>121</v>
          </cell>
          <cell r="F358">
            <v>121</v>
          </cell>
          <cell r="L358">
            <v>161.69999999999999</v>
          </cell>
          <cell r="P358">
            <v>0</v>
          </cell>
          <cell r="Q358" t="str">
            <v>Calado reducido</v>
          </cell>
          <cell r="V358">
            <v>147.4</v>
          </cell>
          <cell r="W358">
            <v>33</v>
          </cell>
          <cell r="Z358">
            <v>111.3</v>
          </cell>
        </row>
        <row r="359">
          <cell r="C359">
            <v>44795</v>
          </cell>
          <cell r="D359">
            <v>129.80000000000001</v>
          </cell>
          <cell r="F359">
            <v>129.80000000000001</v>
          </cell>
          <cell r="L359">
            <v>143</v>
          </cell>
          <cell r="P359">
            <v>0</v>
          </cell>
          <cell r="Q359" t="str">
            <v>Calado reducido</v>
          </cell>
          <cell r="V359">
            <v>154</v>
          </cell>
          <cell r="W359">
            <v>36.85</v>
          </cell>
          <cell r="Z359">
            <v>105</v>
          </cell>
        </row>
        <row r="360">
          <cell r="C360">
            <v>44796</v>
          </cell>
          <cell r="D360">
            <v>120.54</v>
          </cell>
          <cell r="F360">
            <v>120.54</v>
          </cell>
          <cell r="L360">
            <v>142.80000000000001</v>
          </cell>
          <cell r="P360">
            <v>0</v>
          </cell>
          <cell r="Q360" t="str">
            <v>Calado reducido</v>
          </cell>
          <cell r="V360">
            <v>156.19999999999999</v>
          </cell>
          <cell r="W360">
            <v>29.15</v>
          </cell>
          <cell r="Z360">
            <v>111.3</v>
          </cell>
        </row>
        <row r="361">
          <cell r="C361">
            <v>44797</v>
          </cell>
          <cell r="D361">
            <v>129.36000000000001</v>
          </cell>
          <cell r="F361">
            <v>129.36000000000001</v>
          </cell>
          <cell r="L361">
            <v>152.5</v>
          </cell>
          <cell r="P361">
            <v>0</v>
          </cell>
          <cell r="Q361" t="str">
            <v>Calado reducido</v>
          </cell>
          <cell r="V361">
            <v>160.6</v>
          </cell>
          <cell r="W361">
            <v>29.324999999999999</v>
          </cell>
          <cell r="Z361">
            <v>94.5</v>
          </cell>
          <cell r="AA361">
            <v>138</v>
          </cell>
        </row>
        <row r="362">
          <cell r="C362">
            <v>44798</v>
          </cell>
          <cell r="D362">
            <v>120.48</v>
          </cell>
          <cell r="F362">
            <v>120.48</v>
          </cell>
          <cell r="L362">
            <v>158.4</v>
          </cell>
          <cell r="P362">
            <v>0</v>
          </cell>
          <cell r="Q362" t="str">
            <v>Calado reducido</v>
          </cell>
          <cell r="V362">
            <v>123.2</v>
          </cell>
          <cell r="W362">
            <v>52.5</v>
          </cell>
          <cell r="Z362">
            <v>105</v>
          </cell>
        </row>
        <row r="363">
          <cell r="C363">
            <v>44799</v>
          </cell>
          <cell r="D363">
            <v>109.78</v>
          </cell>
          <cell r="F363">
            <v>109.78</v>
          </cell>
          <cell r="L363">
            <v>149.6</v>
          </cell>
          <cell r="P363">
            <v>0</v>
          </cell>
          <cell r="Q363" t="str">
            <v>Calado reducido</v>
          </cell>
          <cell r="V363">
            <v>125.4</v>
          </cell>
          <cell r="W363">
            <v>46.2</v>
          </cell>
          <cell r="Z363">
            <v>107.1</v>
          </cell>
        </row>
        <row r="364">
          <cell r="C364">
            <v>44800</v>
          </cell>
          <cell r="D364">
            <v>110.22</v>
          </cell>
          <cell r="F364">
            <v>110.22</v>
          </cell>
          <cell r="L364">
            <v>147</v>
          </cell>
          <cell r="P364">
            <v>0</v>
          </cell>
          <cell r="Q364" t="str">
            <v>Calado reducido</v>
          </cell>
          <cell r="V364">
            <v>126</v>
          </cell>
          <cell r="W364">
            <v>28.88</v>
          </cell>
          <cell r="Z364">
            <v>111.3</v>
          </cell>
        </row>
        <row r="365">
          <cell r="C365">
            <v>44801</v>
          </cell>
          <cell r="D365">
            <v>126.72</v>
          </cell>
          <cell r="F365">
            <v>126.72</v>
          </cell>
          <cell r="L365">
            <v>162.80000000000001</v>
          </cell>
          <cell r="P365">
            <v>0</v>
          </cell>
          <cell r="Q365" t="str">
            <v>Calado reducido</v>
          </cell>
          <cell r="V365">
            <v>165</v>
          </cell>
          <cell r="W365">
            <v>32.450000000000003</v>
          </cell>
          <cell r="Z365">
            <v>117.6</v>
          </cell>
        </row>
        <row r="366">
          <cell r="C366">
            <v>44802</v>
          </cell>
          <cell r="D366">
            <v>101.2</v>
          </cell>
          <cell r="F366">
            <v>101.2</v>
          </cell>
          <cell r="L366">
            <v>149.6</v>
          </cell>
          <cell r="P366">
            <v>0</v>
          </cell>
          <cell r="Q366" t="str">
            <v>Calado reducido</v>
          </cell>
          <cell r="V366">
            <v>155.4</v>
          </cell>
          <cell r="W366">
            <v>30.98</v>
          </cell>
          <cell r="Z366">
            <v>96.6</v>
          </cell>
        </row>
        <row r="367">
          <cell r="C367">
            <v>44803</v>
          </cell>
          <cell r="D367">
            <v>106.48</v>
          </cell>
          <cell r="F367">
            <v>106.48</v>
          </cell>
          <cell r="L367">
            <v>145.19999999999999</v>
          </cell>
          <cell r="P367">
            <v>0</v>
          </cell>
          <cell r="Q367" t="str">
            <v>Calado reducido</v>
          </cell>
          <cell r="V367">
            <v>129.80000000000001</v>
          </cell>
          <cell r="W367">
            <v>39.6</v>
          </cell>
          <cell r="Z367">
            <v>111.3</v>
          </cell>
        </row>
        <row r="368">
          <cell r="C368">
            <v>44804</v>
          </cell>
          <cell r="D368">
            <v>122.1</v>
          </cell>
          <cell r="F368">
            <v>122.1</v>
          </cell>
          <cell r="L368">
            <v>154</v>
          </cell>
          <cell r="P368">
            <v>0</v>
          </cell>
          <cell r="Q368" t="str">
            <v>Calado reducido</v>
          </cell>
          <cell r="V368">
            <v>136.4</v>
          </cell>
          <cell r="W368">
            <v>50.6</v>
          </cell>
          <cell r="Z368">
            <v>111.3</v>
          </cell>
          <cell r="AA368">
            <v>132.30000000000001</v>
          </cell>
        </row>
        <row r="369">
          <cell r="C369">
            <v>44805</v>
          </cell>
          <cell r="D369">
            <v>104.94</v>
          </cell>
          <cell r="F369">
            <v>104.94</v>
          </cell>
          <cell r="L369">
            <v>140.80000000000001</v>
          </cell>
          <cell r="P369">
            <v>0</v>
          </cell>
          <cell r="Q369" t="str">
            <v>Calado reducido</v>
          </cell>
          <cell r="V369">
            <v>160.6</v>
          </cell>
          <cell r="W369">
            <v>37.200000000000003</v>
          </cell>
          <cell r="Z369">
            <v>79.8</v>
          </cell>
        </row>
        <row r="370">
          <cell r="C370">
            <v>44806</v>
          </cell>
          <cell r="D370">
            <v>109.71</v>
          </cell>
          <cell r="F370">
            <v>109.71</v>
          </cell>
          <cell r="L370">
            <v>145.19999999999999</v>
          </cell>
          <cell r="P370">
            <v>0</v>
          </cell>
          <cell r="Q370" t="str">
            <v>Calado reducido</v>
          </cell>
          <cell r="V370">
            <v>127.6</v>
          </cell>
          <cell r="W370">
            <v>27.6</v>
          </cell>
          <cell r="Z370">
            <v>77.7</v>
          </cell>
        </row>
        <row r="371">
          <cell r="C371">
            <v>44807</v>
          </cell>
          <cell r="D371">
            <v>115.94</v>
          </cell>
          <cell r="F371">
            <v>115.94</v>
          </cell>
          <cell r="L371">
            <v>158.4</v>
          </cell>
          <cell r="P371">
            <v>0</v>
          </cell>
          <cell r="Q371" t="str">
            <v>Calado reducido</v>
          </cell>
          <cell r="V371">
            <v>143</v>
          </cell>
          <cell r="W371">
            <v>38.524999999999999</v>
          </cell>
          <cell r="Z371">
            <v>86.1</v>
          </cell>
        </row>
        <row r="372">
          <cell r="C372">
            <v>44808</v>
          </cell>
          <cell r="D372">
            <v>136.18</v>
          </cell>
          <cell r="F372">
            <v>136.18</v>
          </cell>
          <cell r="L372">
            <v>155.4</v>
          </cell>
          <cell r="P372">
            <v>0</v>
          </cell>
          <cell r="Q372" t="str">
            <v>Calado reducido</v>
          </cell>
          <cell r="V372">
            <v>159.6</v>
          </cell>
          <cell r="W372">
            <v>39.049999999999997</v>
          </cell>
          <cell r="Z372">
            <v>86.1</v>
          </cell>
        </row>
        <row r="373">
          <cell r="C373">
            <v>44811</v>
          </cell>
          <cell r="D373">
            <v>129.13999999999999</v>
          </cell>
          <cell r="F373">
            <v>129.13999999999999</v>
          </cell>
          <cell r="L373">
            <v>154</v>
          </cell>
          <cell r="V373">
            <v>145.19999999999999</v>
          </cell>
          <cell r="W373">
            <v>31.35</v>
          </cell>
          <cell r="Z373">
            <v>123.9</v>
          </cell>
          <cell r="AA373">
            <v>315</v>
          </cell>
        </row>
        <row r="374">
          <cell r="C374">
            <v>44812</v>
          </cell>
          <cell r="D374">
            <v>122.54</v>
          </cell>
          <cell r="F374">
            <v>122.54</v>
          </cell>
          <cell r="L374">
            <v>160.6</v>
          </cell>
          <cell r="V374">
            <v>159.6</v>
          </cell>
          <cell r="W374">
            <v>26.4</v>
          </cell>
          <cell r="Z374">
            <v>119.7</v>
          </cell>
          <cell r="AA374">
            <v>138.6</v>
          </cell>
        </row>
        <row r="375">
          <cell r="C375">
            <v>44813</v>
          </cell>
          <cell r="D375">
            <v>139.04</v>
          </cell>
          <cell r="F375">
            <v>139.04</v>
          </cell>
          <cell r="L375">
            <v>156.19999999999999</v>
          </cell>
          <cell r="V375">
            <v>156.19999999999999</v>
          </cell>
          <cell r="W375">
            <v>25.3</v>
          </cell>
          <cell r="Z375">
            <v>123.9</v>
          </cell>
          <cell r="AA375">
            <v>130.19999999999999</v>
          </cell>
        </row>
        <row r="376">
          <cell r="C376">
            <v>44818</v>
          </cell>
          <cell r="D376">
            <v>133.77000000000001</v>
          </cell>
          <cell r="F376">
            <v>133.77000000000001</v>
          </cell>
          <cell r="L376">
            <v>142.80000000000001</v>
          </cell>
          <cell r="V376">
            <v>144.9</v>
          </cell>
          <cell r="W376">
            <v>35.200000000000003</v>
          </cell>
          <cell r="Z376">
            <v>123.9</v>
          </cell>
          <cell r="AA376">
            <v>134.4</v>
          </cell>
        </row>
        <row r="377">
          <cell r="C377">
            <v>44819</v>
          </cell>
          <cell r="D377">
            <v>136.91999999999999</v>
          </cell>
          <cell r="F377">
            <v>136.91999999999999</v>
          </cell>
          <cell r="L377">
            <v>159.6</v>
          </cell>
          <cell r="V377">
            <v>147</v>
          </cell>
          <cell r="W377">
            <v>39.049999999999997</v>
          </cell>
          <cell r="Z377">
            <v>130.19999999999999</v>
          </cell>
          <cell r="AA377">
            <v>142.80000000000001</v>
          </cell>
        </row>
        <row r="378">
          <cell r="C378">
            <v>44820</v>
          </cell>
          <cell r="D378">
            <v>131.88</v>
          </cell>
          <cell r="F378">
            <v>131.88</v>
          </cell>
          <cell r="L378">
            <v>155.4</v>
          </cell>
          <cell r="V378">
            <v>151.19999999999999</v>
          </cell>
          <cell r="W378">
            <v>36.299999999999997</v>
          </cell>
          <cell r="Z378">
            <v>123.9</v>
          </cell>
          <cell r="AA378">
            <v>153.30000000000001</v>
          </cell>
        </row>
        <row r="379">
          <cell r="C379">
            <v>44825</v>
          </cell>
          <cell r="D379">
            <v>116.97</v>
          </cell>
          <cell r="F379">
            <v>116.97</v>
          </cell>
          <cell r="L379">
            <v>132.30000000000001</v>
          </cell>
          <cell r="V379">
            <v>123.2</v>
          </cell>
          <cell r="W379">
            <v>25.85</v>
          </cell>
          <cell r="Z379">
            <v>96.6</v>
          </cell>
          <cell r="AA379">
            <v>111.1</v>
          </cell>
        </row>
        <row r="380">
          <cell r="C380">
            <v>44826</v>
          </cell>
          <cell r="D380">
            <v>128.31</v>
          </cell>
          <cell r="F380">
            <v>128.31</v>
          </cell>
          <cell r="L380">
            <v>153.30000000000001</v>
          </cell>
          <cell r="V380">
            <v>143</v>
          </cell>
          <cell r="W380">
            <v>28.6</v>
          </cell>
          <cell r="Z380">
            <v>100.8</v>
          </cell>
          <cell r="AA380">
            <v>132.30000000000001</v>
          </cell>
        </row>
        <row r="381">
          <cell r="C381">
            <v>44827</v>
          </cell>
          <cell r="D381">
            <v>126.84</v>
          </cell>
          <cell r="F381">
            <v>126.84</v>
          </cell>
          <cell r="L381">
            <v>153.30000000000001</v>
          </cell>
          <cell r="V381">
            <v>145.19999999999999</v>
          </cell>
          <cell r="W381">
            <v>29.15</v>
          </cell>
          <cell r="Z381">
            <v>100.8</v>
          </cell>
          <cell r="AA381">
            <v>138.6</v>
          </cell>
        </row>
        <row r="382">
          <cell r="C382">
            <v>44830</v>
          </cell>
          <cell r="D382">
            <v>28.6</v>
          </cell>
          <cell r="F382">
            <v>28.6</v>
          </cell>
          <cell r="L382">
            <v>78</v>
          </cell>
          <cell r="Q382">
            <v>66.3</v>
          </cell>
          <cell r="V382">
            <v>96.2</v>
          </cell>
          <cell r="W382">
            <v>51</v>
          </cell>
          <cell r="Z382">
            <v>45</v>
          </cell>
          <cell r="AA382">
            <v>20.16</v>
          </cell>
        </row>
        <row r="383">
          <cell r="C383">
            <v>44832</v>
          </cell>
          <cell r="D383">
            <v>156</v>
          </cell>
          <cell r="F383">
            <v>156</v>
          </cell>
          <cell r="L383">
            <v>156</v>
          </cell>
          <cell r="Q383">
            <v>258.5</v>
          </cell>
          <cell r="V383">
            <v>132</v>
          </cell>
          <cell r="W383">
            <v>49.8</v>
          </cell>
          <cell r="Z383">
            <v>64.8</v>
          </cell>
          <cell r="AA383">
            <v>146.4</v>
          </cell>
        </row>
        <row r="384">
          <cell r="C384">
            <v>44834</v>
          </cell>
          <cell r="D384">
            <v>168.48</v>
          </cell>
          <cell r="F384">
            <v>168.48</v>
          </cell>
          <cell r="L384">
            <v>170.4</v>
          </cell>
          <cell r="Q384">
            <v>302.5</v>
          </cell>
          <cell r="V384">
            <v>151.80000000000001</v>
          </cell>
          <cell r="W384">
            <v>62.4</v>
          </cell>
          <cell r="Z384">
            <v>94.6</v>
          </cell>
          <cell r="AA384">
            <v>184.8</v>
          </cell>
        </row>
        <row r="385">
          <cell r="C385">
            <v>44837</v>
          </cell>
          <cell r="D385">
            <v>172.7</v>
          </cell>
          <cell r="F385">
            <v>172.7</v>
          </cell>
          <cell r="L385">
            <v>162.80000000000001</v>
          </cell>
          <cell r="P385">
            <v>0</v>
          </cell>
          <cell r="Q385">
            <v>257.25</v>
          </cell>
          <cell r="V385">
            <v>147.4</v>
          </cell>
          <cell r="W385">
            <v>73.7</v>
          </cell>
          <cell r="Z385">
            <v>52.5</v>
          </cell>
        </row>
        <row r="386">
          <cell r="C386">
            <v>44840</v>
          </cell>
          <cell r="D386">
            <v>145.19999999999999</v>
          </cell>
          <cell r="F386">
            <v>145.19999999999999</v>
          </cell>
          <cell r="L386">
            <v>144</v>
          </cell>
          <cell r="P386">
            <v>0</v>
          </cell>
          <cell r="V386">
            <v>86.4</v>
          </cell>
          <cell r="W386">
            <v>16.8</v>
          </cell>
          <cell r="Z386">
            <v>96</v>
          </cell>
          <cell r="AA386">
            <v>105.6</v>
          </cell>
        </row>
        <row r="387">
          <cell r="C387">
            <v>44844</v>
          </cell>
          <cell r="D387">
            <v>195.12</v>
          </cell>
          <cell r="F387">
            <v>195.12</v>
          </cell>
          <cell r="L387">
            <v>160.80000000000001</v>
          </cell>
          <cell r="P387">
            <v>0</v>
          </cell>
          <cell r="Q387">
            <v>269.5</v>
          </cell>
          <cell r="V387">
            <v>141.6</v>
          </cell>
          <cell r="W387">
            <v>84</v>
          </cell>
          <cell r="Z387">
            <v>94.6</v>
          </cell>
          <cell r="AA387">
            <v>178.2</v>
          </cell>
        </row>
        <row r="388">
          <cell r="C388">
            <v>44847</v>
          </cell>
          <cell r="D388">
            <v>189.36</v>
          </cell>
          <cell r="F388">
            <v>189.36</v>
          </cell>
          <cell r="L388">
            <v>172.8</v>
          </cell>
          <cell r="P388">
            <v>0</v>
          </cell>
          <cell r="V388">
            <v>163.19999999999999</v>
          </cell>
          <cell r="W388">
            <v>71.5</v>
          </cell>
          <cell r="Z388">
            <v>90.3</v>
          </cell>
          <cell r="AA388">
            <v>191.1</v>
          </cell>
        </row>
        <row r="389">
          <cell r="C389">
            <v>44851</v>
          </cell>
          <cell r="D389">
            <v>228.96</v>
          </cell>
          <cell r="F389">
            <v>228.96</v>
          </cell>
          <cell r="L389">
            <v>161.69999999999999</v>
          </cell>
          <cell r="P389">
            <v>269.5</v>
          </cell>
          <cell r="Q389">
            <v>257.25</v>
          </cell>
          <cell r="V389">
            <v>153.30000000000001</v>
          </cell>
          <cell r="W389">
            <v>94.5</v>
          </cell>
          <cell r="Z389">
            <v>48.3</v>
          </cell>
        </row>
        <row r="390">
          <cell r="C390">
            <v>44855</v>
          </cell>
          <cell r="D390">
            <v>169.92</v>
          </cell>
          <cell r="F390">
            <v>169.92</v>
          </cell>
          <cell r="L390">
            <v>158.4</v>
          </cell>
          <cell r="V390">
            <v>155.4</v>
          </cell>
          <cell r="W390">
            <v>101.85</v>
          </cell>
          <cell r="Z390">
            <v>37.799999999999997</v>
          </cell>
          <cell r="AA390">
            <v>184.8</v>
          </cell>
        </row>
        <row r="391">
          <cell r="C391">
            <v>44858</v>
          </cell>
          <cell r="D391">
            <v>156.63</v>
          </cell>
          <cell r="F391">
            <v>156.63</v>
          </cell>
          <cell r="L391">
            <v>169.4</v>
          </cell>
          <cell r="P391">
            <v>153.30000000000001</v>
          </cell>
          <cell r="Q391">
            <v>273</v>
          </cell>
          <cell r="V391">
            <v>184.8</v>
          </cell>
          <cell r="W391">
            <v>91.35</v>
          </cell>
          <cell r="Z391">
            <v>105</v>
          </cell>
          <cell r="AA391">
            <v>203.7</v>
          </cell>
        </row>
        <row r="392">
          <cell r="C392">
            <v>44861</v>
          </cell>
          <cell r="D392">
            <v>180.6</v>
          </cell>
          <cell r="F392">
            <v>180.6</v>
          </cell>
          <cell r="L392">
            <v>168.8</v>
          </cell>
          <cell r="V392">
            <v>182.6</v>
          </cell>
          <cell r="W392">
            <v>94</v>
          </cell>
          <cell r="Z392">
            <v>105</v>
          </cell>
          <cell r="AA392">
            <v>159.6</v>
          </cell>
        </row>
        <row r="393">
          <cell r="C393">
            <v>44867</v>
          </cell>
          <cell r="D393">
            <v>164.22</v>
          </cell>
          <cell r="F393">
            <v>164.22</v>
          </cell>
          <cell r="L393">
            <v>153.30000000000001</v>
          </cell>
          <cell r="P393">
            <v>132</v>
          </cell>
          <cell r="Q393">
            <v>231</v>
          </cell>
          <cell r="V393">
            <v>195.8</v>
          </cell>
          <cell r="W393">
            <v>87.15</v>
          </cell>
          <cell r="Z393">
            <v>113.4</v>
          </cell>
          <cell r="AA393">
            <v>165.9</v>
          </cell>
        </row>
        <row r="394">
          <cell r="C394">
            <v>44869</v>
          </cell>
          <cell r="D394">
            <v>182.28</v>
          </cell>
          <cell r="F394">
            <v>182.28</v>
          </cell>
          <cell r="L394">
            <v>170.1</v>
          </cell>
          <cell r="V394">
            <v>182.7</v>
          </cell>
          <cell r="W394">
            <v>78.75</v>
          </cell>
          <cell r="Z394">
            <v>105</v>
          </cell>
          <cell r="AA394">
            <v>191.1</v>
          </cell>
        </row>
        <row r="395">
          <cell r="C395">
            <v>44872</v>
          </cell>
          <cell r="D395">
            <v>167.64</v>
          </cell>
          <cell r="F395">
            <v>167.64</v>
          </cell>
          <cell r="L395">
            <v>171.6</v>
          </cell>
          <cell r="P395">
            <v>0</v>
          </cell>
          <cell r="Q395">
            <v>294</v>
          </cell>
          <cell r="V395">
            <v>205.8</v>
          </cell>
          <cell r="W395">
            <v>110</v>
          </cell>
          <cell r="Z395">
            <v>125.4</v>
          </cell>
          <cell r="AA395">
            <v>182.7</v>
          </cell>
        </row>
        <row r="396">
          <cell r="C396">
            <v>44875</v>
          </cell>
          <cell r="D396">
            <v>134.19999999999999</v>
          </cell>
          <cell r="F396">
            <v>134.19999999999999</v>
          </cell>
          <cell r="L396">
            <v>135.69999999999999</v>
          </cell>
          <cell r="P396">
            <v>247.5</v>
          </cell>
          <cell r="V396">
            <v>168</v>
          </cell>
          <cell r="W396">
            <v>90.2</v>
          </cell>
          <cell r="Z396">
            <v>103.4</v>
          </cell>
          <cell r="AA396">
            <v>176</v>
          </cell>
        </row>
        <row r="397">
          <cell r="C397">
            <v>44879</v>
          </cell>
          <cell r="D397">
            <v>142.78</v>
          </cell>
          <cell r="F397">
            <v>142.78</v>
          </cell>
          <cell r="L397">
            <v>121</v>
          </cell>
          <cell r="P397">
            <v>286</v>
          </cell>
          <cell r="Q397">
            <v>267.75</v>
          </cell>
          <cell r="V397">
            <v>180.4</v>
          </cell>
          <cell r="W397">
            <v>81.400000000000006</v>
          </cell>
          <cell r="Z397">
            <v>75.599999999999994</v>
          </cell>
        </row>
        <row r="398">
          <cell r="C398">
            <v>44882</v>
          </cell>
          <cell r="D398">
            <v>133.32</v>
          </cell>
          <cell r="F398">
            <v>133.32</v>
          </cell>
          <cell r="L398">
            <v>110</v>
          </cell>
          <cell r="V398">
            <v>162.80000000000001</v>
          </cell>
          <cell r="W398">
            <v>88.2</v>
          </cell>
          <cell r="Z398">
            <v>109.2</v>
          </cell>
        </row>
        <row r="399">
          <cell r="C399">
            <v>44886</v>
          </cell>
          <cell r="D399">
            <v>126.5</v>
          </cell>
          <cell r="F399">
            <v>126.5</v>
          </cell>
          <cell r="L399">
            <v>114.4</v>
          </cell>
          <cell r="P399">
            <v>252</v>
          </cell>
          <cell r="Q399">
            <v>262.5</v>
          </cell>
          <cell r="V399">
            <v>193.2</v>
          </cell>
          <cell r="W399">
            <v>105.8</v>
          </cell>
          <cell r="Z399">
            <v>78.2</v>
          </cell>
        </row>
        <row r="400">
          <cell r="C400">
            <v>44889</v>
          </cell>
          <cell r="D400">
            <v>129.80000000000001</v>
          </cell>
          <cell r="F400">
            <v>129.80000000000001</v>
          </cell>
          <cell r="L400">
            <v>96.8</v>
          </cell>
          <cell r="V400">
            <v>184.8</v>
          </cell>
          <cell r="W400">
            <v>110</v>
          </cell>
          <cell r="Z400">
            <v>140.69999999999999</v>
          </cell>
        </row>
        <row r="401">
          <cell r="C401">
            <v>44893</v>
          </cell>
          <cell r="D401">
            <v>145.74</v>
          </cell>
          <cell r="F401">
            <v>145.74</v>
          </cell>
          <cell r="L401">
            <v>115.5</v>
          </cell>
          <cell r="P401">
            <v>0</v>
          </cell>
          <cell r="Q401">
            <v>278.25</v>
          </cell>
          <cell r="V401">
            <v>180.6</v>
          </cell>
          <cell r="W401">
            <v>42</v>
          </cell>
          <cell r="Z401">
            <v>132.30000000000001</v>
          </cell>
        </row>
        <row r="402">
          <cell r="C402">
            <v>44896</v>
          </cell>
          <cell r="D402">
            <v>135.52000000000001</v>
          </cell>
          <cell r="F402">
            <v>135.52000000000001</v>
          </cell>
          <cell r="L402">
            <v>114.4</v>
          </cell>
          <cell r="V402">
            <v>204.6</v>
          </cell>
          <cell r="W402">
            <v>124</v>
          </cell>
          <cell r="Z402">
            <v>136.5</v>
          </cell>
        </row>
        <row r="403">
          <cell r="C403">
            <v>44900</v>
          </cell>
          <cell r="D403">
            <v>167.58</v>
          </cell>
          <cell r="F403">
            <v>167.58</v>
          </cell>
          <cell r="L403">
            <v>149.1</v>
          </cell>
          <cell r="P403">
            <v>0</v>
          </cell>
          <cell r="Q403">
            <v>278.25</v>
          </cell>
          <cell r="V403">
            <v>186.3</v>
          </cell>
          <cell r="W403">
            <v>89.7</v>
          </cell>
          <cell r="Z403">
            <v>121.8</v>
          </cell>
        </row>
        <row r="404">
          <cell r="C404">
            <v>44902</v>
          </cell>
          <cell r="D404">
            <v>189.2</v>
          </cell>
          <cell r="F404">
            <v>189.2</v>
          </cell>
          <cell r="L404">
            <v>167.2</v>
          </cell>
          <cell r="V404">
            <v>163.30000000000001</v>
          </cell>
          <cell r="W404">
            <v>64.400000000000006</v>
          </cell>
          <cell r="Z404">
            <v>142.80000000000001</v>
          </cell>
        </row>
        <row r="405">
          <cell r="C405">
            <v>44907</v>
          </cell>
          <cell r="D405">
            <v>158.34</v>
          </cell>
          <cell r="F405">
            <v>158.34</v>
          </cell>
          <cell r="L405">
            <v>163.80000000000001</v>
          </cell>
          <cell r="P405">
            <v>0</v>
          </cell>
          <cell r="Q405">
            <v>262.5</v>
          </cell>
          <cell r="V405">
            <v>174.3</v>
          </cell>
          <cell r="W405">
            <v>100.8</v>
          </cell>
          <cell r="Z405">
            <v>115.5</v>
          </cell>
        </row>
        <row r="406">
          <cell r="C406">
            <v>44910</v>
          </cell>
          <cell r="D406">
            <v>126.96</v>
          </cell>
          <cell r="F406">
            <v>126.96</v>
          </cell>
          <cell r="L406">
            <v>125.4</v>
          </cell>
          <cell r="V406">
            <v>180.6</v>
          </cell>
          <cell r="W406">
            <v>81.400000000000006</v>
          </cell>
          <cell r="Z406">
            <v>144.9</v>
          </cell>
        </row>
        <row r="407">
          <cell r="C407">
            <v>44914</v>
          </cell>
          <cell r="D407">
            <v>143.63999999999999</v>
          </cell>
          <cell r="F407">
            <v>143.63999999999999</v>
          </cell>
          <cell r="L407">
            <v>114.9</v>
          </cell>
          <cell r="P407">
            <v>0</v>
          </cell>
          <cell r="Q407">
            <v>252</v>
          </cell>
          <cell r="V407">
            <v>163.80000000000001</v>
          </cell>
          <cell r="W407">
            <v>81.900000000000006</v>
          </cell>
          <cell r="Z407">
            <v>111.3</v>
          </cell>
        </row>
        <row r="408">
          <cell r="C408">
            <v>44917</v>
          </cell>
          <cell r="D408">
            <v>157.74</v>
          </cell>
          <cell r="F408">
            <v>157.74</v>
          </cell>
          <cell r="L408">
            <v>168</v>
          </cell>
          <cell r="P408">
            <v>246.75</v>
          </cell>
          <cell r="V408">
            <v>198</v>
          </cell>
          <cell r="W408">
            <v>66</v>
          </cell>
          <cell r="Z408">
            <v>151.19999999999999</v>
          </cell>
        </row>
        <row r="409">
          <cell r="C409">
            <v>44922</v>
          </cell>
          <cell r="D409">
            <v>150.78</v>
          </cell>
          <cell r="F409">
            <v>150.78</v>
          </cell>
          <cell r="L409">
            <v>157.5</v>
          </cell>
          <cell r="P409">
            <v>0</v>
          </cell>
          <cell r="Q409">
            <v>231</v>
          </cell>
          <cell r="V409">
            <v>176.4</v>
          </cell>
          <cell r="W409">
            <v>94.5</v>
          </cell>
          <cell r="Z409">
            <v>52.5</v>
          </cell>
        </row>
        <row r="410">
          <cell r="C410">
            <v>44924</v>
          </cell>
          <cell r="D410">
            <v>157.5</v>
          </cell>
          <cell r="F410">
            <v>157.5</v>
          </cell>
          <cell r="L410">
            <v>168</v>
          </cell>
          <cell r="P410">
            <v>0</v>
          </cell>
          <cell r="V410">
            <v>191.1</v>
          </cell>
          <cell r="W410">
            <v>102.9</v>
          </cell>
          <cell r="Z410">
            <v>57.75</v>
          </cell>
        </row>
        <row r="411">
          <cell r="C411">
            <v>44929</v>
          </cell>
          <cell r="D411">
            <v>196.56</v>
          </cell>
          <cell r="F411">
            <v>196.56</v>
          </cell>
          <cell r="L411">
            <v>153.30000000000001</v>
          </cell>
          <cell r="P411">
            <v>0</v>
          </cell>
          <cell r="Q411">
            <v>280</v>
          </cell>
          <cell r="V411">
            <v>184.8</v>
          </cell>
          <cell r="W411">
            <v>92.4</v>
          </cell>
          <cell r="Z411">
            <v>31.2</v>
          </cell>
        </row>
        <row r="412">
          <cell r="C412">
            <v>44930</v>
          </cell>
          <cell r="D412">
            <v>168.52</v>
          </cell>
          <cell r="F412">
            <v>168.52</v>
          </cell>
          <cell r="L412">
            <v>151.19999999999999</v>
          </cell>
          <cell r="P412">
            <v>0</v>
          </cell>
          <cell r="V412">
            <v>184.8</v>
          </cell>
          <cell r="W412">
            <v>90.3</v>
          </cell>
          <cell r="Z412">
            <v>33.075000000000003</v>
          </cell>
        </row>
        <row r="413">
          <cell r="C413">
            <v>44935</v>
          </cell>
          <cell r="D413">
            <v>138.6</v>
          </cell>
          <cell r="F413">
            <v>138.6</v>
          </cell>
          <cell r="L413">
            <v>151.19999999999999</v>
          </cell>
          <cell r="P413">
            <v>0</v>
          </cell>
          <cell r="Q413">
            <v>267.75</v>
          </cell>
          <cell r="V413">
            <v>195.8</v>
          </cell>
          <cell r="W413">
            <v>107.1</v>
          </cell>
          <cell r="Z413">
            <v>49.35</v>
          </cell>
        </row>
        <row r="414">
          <cell r="C414">
            <v>44938</v>
          </cell>
          <cell r="D414">
            <v>150.15</v>
          </cell>
          <cell r="F414">
            <v>150.15</v>
          </cell>
          <cell r="L414">
            <v>130.19999999999999</v>
          </cell>
          <cell r="P414">
            <v>0</v>
          </cell>
          <cell r="V414">
            <v>170.1</v>
          </cell>
          <cell r="W414">
            <v>84</v>
          </cell>
          <cell r="Z414">
            <v>45.15</v>
          </cell>
        </row>
        <row r="415">
          <cell r="C415">
            <v>44942</v>
          </cell>
          <cell r="D415">
            <v>207.9</v>
          </cell>
          <cell r="F415">
            <v>207.9</v>
          </cell>
          <cell r="L415">
            <v>176.4</v>
          </cell>
          <cell r="P415">
            <v>0</v>
          </cell>
          <cell r="Q415">
            <v>320.25</v>
          </cell>
          <cell r="V415">
            <v>195.3</v>
          </cell>
          <cell r="W415">
            <v>84</v>
          </cell>
          <cell r="Z415">
            <v>25.8</v>
          </cell>
        </row>
        <row r="416">
          <cell r="C416">
            <v>44945</v>
          </cell>
          <cell r="D416">
            <v>158.55000000000001</v>
          </cell>
          <cell r="F416">
            <v>158.55000000000001</v>
          </cell>
          <cell r="L416">
            <v>163.80000000000001</v>
          </cell>
          <cell r="P416">
            <v>0</v>
          </cell>
          <cell r="V416">
            <v>231</v>
          </cell>
          <cell r="W416">
            <v>98.7</v>
          </cell>
          <cell r="Z416">
            <v>40.950000000000003</v>
          </cell>
        </row>
        <row r="417">
          <cell r="C417">
            <v>44949</v>
          </cell>
          <cell r="D417">
            <v>190.68</v>
          </cell>
          <cell r="F417">
            <v>190.68</v>
          </cell>
          <cell r="L417">
            <v>163.80000000000001</v>
          </cell>
          <cell r="P417">
            <v>0</v>
          </cell>
          <cell r="Q417">
            <v>257.25</v>
          </cell>
          <cell r="V417">
            <v>225.75</v>
          </cell>
          <cell r="W417">
            <v>50.4</v>
          </cell>
          <cell r="Z417">
            <v>48.3</v>
          </cell>
        </row>
        <row r="418">
          <cell r="C418">
            <v>44952</v>
          </cell>
          <cell r="D418">
            <v>160.02000000000001</v>
          </cell>
          <cell r="F418">
            <v>160.02000000000001</v>
          </cell>
          <cell r="L418">
            <v>149.1</v>
          </cell>
          <cell r="P418">
            <v>0</v>
          </cell>
          <cell r="V418">
            <v>137.5</v>
          </cell>
          <cell r="W418">
            <v>71.5</v>
          </cell>
          <cell r="Z418">
            <v>28.6</v>
          </cell>
        </row>
        <row r="419">
          <cell r="C419">
            <v>44956</v>
          </cell>
          <cell r="D419">
            <v>142.80000000000001</v>
          </cell>
          <cell r="F419">
            <v>142.80000000000001</v>
          </cell>
          <cell r="L419">
            <v>126</v>
          </cell>
          <cell r="P419">
            <v>241.5</v>
          </cell>
          <cell r="Q419">
            <v>252</v>
          </cell>
          <cell r="V419">
            <v>140.69999999999999</v>
          </cell>
          <cell r="W419">
            <v>201.6</v>
          </cell>
          <cell r="Z419">
            <v>182.7</v>
          </cell>
        </row>
        <row r="420">
          <cell r="C420">
            <v>44959</v>
          </cell>
          <cell r="D420">
            <v>201.6</v>
          </cell>
          <cell r="F420">
            <v>201.6</v>
          </cell>
          <cell r="L420">
            <v>163.80000000000001</v>
          </cell>
          <cell r="V420">
            <v>193.2</v>
          </cell>
          <cell r="W420">
            <v>113.4</v>
          </cell>
          <cell r="Z420">
            <v>50.4</v>
          </cell>
        </row>
        <row r="421">
          <cell r="C421">
            <v>44963</v>
          </cell>
          <cell r="D421">
            <v>192.36</v>
          </cell>
          <cell r="F421">
            <v>192.36</v>
          </cell>
          <cell r="L421">
            <v>155.4</v>
          </cell>
          <cell r="P421">
            <v>0</v>
          </cell>
          <cell r="Q421">
            <v>252</v>
          </cell>
          <cell r="V421">
            <v>191.1</v>
          </cell>
          <cell r="W421">
            <v>105</v>
          </cell>
          <cell r="Z421">
            <v>37.799999999999997</v>
          </cell>
        </row>
        <row r="422">
          <cell r="C422">
            <v>44966</v>
          </cell>
          <cell r="D422">
            <v>138.81</v>
          </cell>
          <cell r="F422">
            <v>138.81</v>
          </cell>
          <cell r="L422">
            <v>123.9</v>
          </cell>
          <cell r="P422">
            <v>0</v>
          </cell>
          <cell r="V422">
            <v>172.2</v>
          </cell>
          <cell r="W422">
            <v>77.7</v>
          </cell>
          <cell r="Z422">
            <v>37.799999999999997</v>
          </cell>
        </row>
        <row r="423">
          <cell r="C423">
            <v>44970</v>
          </cell>
          <cell r="D423">
            <v>142.38</v>
          </cell>
          <cell r="F423">
            <v>142.38</v>
          </cell>
          <cell r="L423">
            <v>149.1</v>
          </cell>
          <cell r="P423">
            <v>0</v>
          </cell>
          <cell r="Q423">
            <v>267.75</v>
          </cell>
          <cell r="V423">
            <v>195.3</v>
          </cell>
          <cell r="W423">
            <v>102.9</v>
          </cell>
          <cell r="Z423">
            <v>34.799999999999997</v>
          </cell>
        </row>
        <row r="424">
          <cell r="C424">
            <v>44972</v>
          </cell>
          <cell r="D424">
            <v>144.47999999999999</v>
          </cell>
          <cell r="F424">
            <v>144.47999999999999</v>
          </cell>
          <cell r="L424">
            <v>157.5</v>
          </cell>
          <cell r="P424">
            <v>0</v>
          </cell>
          <cell r="Q424">
            <v>267.75</v>
          </cell>
          <cell r="R424">
            <v>262.5</v>
          </cell>
          <cell r="V424">
            <v>178.5</v>
          </cell>
          <cell r="W424">
            <v>90.3</v>
          </cell>
          <cell r="Z424">
            <v>30.8</v>
          </cell>
        </row>
        <row r="425">
          <cell r="C425">
            <v>44974</v>
          </cell>
          <cell r="D425">
            <v>156.24</v>
          </cell>
          <cell r="F425">
            <v>156.24</v>
          </cell>
          <cell r="L425">
            <v>153.30000000000001</v>
          </cell>
          <cell r="P425">
            <v>0</v>
          </cell>
          <cell r="Q425">
            <v>246.75</v>
          </cell>
          <cell r="R425">
            <v>246.75</v>
          </cell>
          <cell r="V425">
            <v>168</v>
          </cell>
          <cell r="W425">
            <v>75.599999999999994</v>
          </cell>
          <cell r="Z425">
            <v>28.6</v>
          </cell>
        </row>
        <row r="426">
          <cell r="C426">
            <v>44977</v>
          </cell>
          <cell r="D426">
            <v>131.88</v>
          </cell>
          <cell r="F426">
            <v>131.88</v>
          </cell>
          <cell r="L426">
            <v>134.4</v>
          </cell>
          <cell r="P426">
            <v>0</v>
          </cell>
          <cell r="Q426">
            <v>241.5</v>
          </cell>
          <cell r="R426">
            <v>241.5</v>
          </cell>
          <cell r="V426">
            <v>172.2</v>
          </cell>
          <cell r="W426">
            <v>84</v>
          </cell>
          <cell r="Z426">
            <v>14.95</v>
          </cell>
        </row>
        <row r="427">
          <cell r="C427">
            <v>44979</v>
          </cell>
          <cell r="D427">
            <v>124.53</v>
          </cell>
          <cell r="F427">
            <v>124.53</v>
          </cell>
          <cell r="L427">
            <v>134.4</v>
          </cell>
          <cell r="P427">
            <v>0</v>
          </cell>
          <cell r="Q427">
            <v>252</v>
          </cell>
          <cell r="R427">
            <v>246.75</v>
          </cell>
          <cell r="V427">
            <v>159.6</v>
          </cell>
          <cell r="W427">
            <v>65.099999999999994</v>
          </cell>
          <cell r="Z427">
            <v>13.225</v>
          </cell>
        </row>
        <row r="428">
          <cell r="C428">
            <v>44981</v>
          </cell>
          <cell r="D428">
            <v>127.05</v>
          </cell>
          <cell r="F428">
            <v>127.05</v>
          </cell>
          <cell r="L428">
            <v>155.4</v>
          </cell>
          <cell r="P428">
            <v>0</v>
          </cell>
          <cell r="Q428">
            <v>257.25</v>
          </cell>
          <cell r="R428">
            <v>257.25</v>
          </cell>
          <cell r="V428">
            <v>163.80000000000001</v>
          </cell>
          <cell r="W428">
            <v>75.599999999999994</v>
          </cell>
          <cell r="Z428">
            <v>13.8</v>
          </cell>
        </row>
        <row r="429">
          <cell r="C429">
            <v>44984</v>
          </cell>
          <cell r="D429">
            <v>170.73</v>
          </cell>
          <cell r="F429">
            <v>170.73</v>
          </cell>
          <cell r="L429">
            <v>140.69999999999999</v>
          </cell>
          <cell r="P429">
            <v>0</v>
          </cell>
          <cell r="Q429">
            <v>231</v>
          </cell>
          <cell r="R429">
            <v>210</v>
          </cell>
          <cell r="V429">
            <v>168</v>
          </cell>
          <cell r="W429">
            <v>44.1</v>
          </cell>
          <cell r="Z429">
            <v>13.8</v>
          </cell>
        </row>
        <row r="430">
          <cell r="C430">
            <v>44986</v>
          </cell>
          <cell r="D430">
            <v>141.54</v>
          </cell>
          <cell r="F430">
            <v>141.54</v>
          </cell>
          <cell r="L430">
            <v>157.5</v>
          </cell>
          <cell r="P430">
            <v>0</v>
          </cell>
          <cell r="Q430">
            <v>267.75</v>
          </cell>
          <cell r="R430">
            <v>246.75</v>
          </cell>
          <cell r="V430">
            <v>193.2</v>
          </cell>
          <cell r="W430">
            <v>99.75</v>
          </cell>
          <cell r="Z430">
            <v>22.8</v>
          </cell>
        </row>
        <row r="431">
          <cell r="C431">
            <v>44988</v>
          </cell>
          <cell r="D431">
            <v>138.18</v>
          </cell>
          <cell r="F431">
            <v>138.18</v>
          </cell>
          <cell r="L431">
            <v>151.19999999999999</v>
          </cell>
          <cell r="P431">
            <v>0</v>
          </cell>
          <cell r="Q431">
            <v>262.5</v>
          </cell>
          <cell r="R431">
            <v>262.5</v>
          </cell>
          <cell r="V431">
            <v>197.4</v>
          </cell>
          <cell r="W431">
            <v>52.5</v>
          </cell>
          <cell r="Z431">
            <v>12.1</v>
          </cell>
        </row>
        <row r="432">
          <cell r="C432">
            <v>44991</v>
          </cell>
          <cell r="D432">
            <v>138.18</v>
          </cell>
          <cell r="F432">
            <v>138.18</v>
          </cell>
          <cell r="L432">
            <v>157.5</v>
          </cell>
          <cell r="P432">
            <v>0</v>
          </cell>
          <cell r="Q432">
            <v>241.5</v>
          </cell>
          <cell r="R432">
            <v>236.25</v>
          </cell>
          <cell r="V432">
            <v>182.7</v>
          </cell>
          <cell r="W432">
            <v>76.650000000000006</v>
          </cell>
          <cell r="Z432">
            <v>12.1</v>
          </cell>
        </row>
        <row r="433">
          <cell r="C433">
            <v>44993</v>
          </cell>
          <cell r="D433">
            <v>132.09</v>
          </cell>
          <cell r="F433">
            <v>132.09</v>
          </cell>
          <cell r="L433">
            <v>155.4</v>
          </cell>
          <cell r="P433">
            <v>0</v>
          </cell>
          <cell r="Q433">
            <v>257.25</v>
          </cell>
          <cell r="R433">
            <v>262.5</v>
          </cell>
          <cell r="V433">
            <v>182.7</v>
          </cell>
          <cell r="W433">
            <v>98.7</v>
          </cell>
          <cell r="Z433">
            <v>12.071999999999999</v>
          </cell>
        </row>
        <row r="434">
          <cell r="C434">
            <v>44995</v>
          </cell>
          <cell r="D434">
            <v>136.29</v>
          </cell>
          <cell r="F434">
            <v>136.29</v>
          </cell>
          <cell r="L434">
            <v>155.4</v>
          </cell>
          <cell r="P434">
            <v>0</v>
          </cell>
          <cell r="Q434">
            <v>252</v>
          </cell>
          <cell r="R434">
            <v>257.25</v>
          </cell>
          <cell r="V434">
            <v>174.3</v>
          </cell>
          <cell r="W434">
            <v>52.5</v>
          </cell>
          <cell r="Z434">
            <v>11.56</v>
          </cell>
        </row>
        <row r="435">
          <cell r="C435">
            <v>44998</v>
          </cell>
          <cell r="D435">
            <v>176.19</v>
          </cell>
          <cell r="F435">
            <v>176.19</v>
          </cell>
          <cell r="L435">
            <v>147</v>
          </cell>
          <cell r="P435">
            <v>0</v>
          </cell>
          <cell r="Q435">
            <v>283.5</v>
          </cell>
          <cell r="R435">
            <v>257.25</v>
          </cell>
          <cell r="V435">
            <v>174.3</v>
          </cell>
          <cell r="W435">
            <v>65.099999999999994</v>
          </cell>
          <cell r="Z435">
            <v>17.46</v>
          </cell>
        </row>
        <row r="436">
          <cell r="C436">
            <v>45000</v>
          </cell>
          <cell r="D436">
            <v>153.30000000000001</v>
          </cell>
          <cell r="F436">
            <v>153.30000000000001</v>
          </cell>
          <cell r="L436">
            <v>155.4</v>
          </cell>
          <cell r="P436">
            <v>0</v>
          </cell>
          <cell r="Q436">
            <v>262.5</v>
          </cell>
          <cell r="R436">
            <v>252</v>
          </cell>
          <cell r="V436">
            <v>176.4</v>
          </cell>
          <cell r="W436">
            <v>67.2</v>
          </cell>
          <cell r="Z436">
            <v>22.08</v>
          </cell>
        </row>
        <row r="437">
          <cell r="C437">
            <v>45002</v>
          </cell>
          <cell r="D437">
            <v>137.97</v>
          </cell>
          <cell r="F437">
            <v>137.97</v>
          </cell>
          <cell r="L437">
            <v>155.4</v>
          </cell>
          <cell r="P437">
            <v>0</v>
          </cell>
          <cell r="Q437">
            <v>252</v>
          </cell>
          <cell r="R437">
            <v>252</v>
          </cell>
          <cell r="V437">
            <v>165.9</v>
          </cell>
          <cell r="W437">
            <v>59.85</v>
          </cell>
          <cell r="Z437">
            <v>26.25</v>
          </cell>
        </row>
        <row r="438">
          <cell r="C438">
            <v>45005</v>
          </cell>
          <cell r="D438">
            <v>129.36000000000001</v>
          </cell>
          <cell r="F438">
            <v>129.36000000000001</v>
          </cell>
          <cell r="L438">
            <v>153.30000000000001</v>
          </cell>
          <cell r="P438">
            <v>199.5</v>
          </cell>
          <cell r="Q438">
            <v>241.5</v>
          </cell>
          <cell r="R438">
            <v>102.9</v>
          </cell>
          <cell r="V438">
            <v>161.69999999999999</v>
          </cell>
          <cell r="W438">
            <v>54.6</v>
          </cell>
          <cell r="Z438">
            <v>215.25</v>
          </cell>
        </row>
        <row r="439">
          <cell r="C439">
            <v>45007</v>
          </cell>
          <cell r="D439">
            <v>138.81</v>
          </cell>
          <cell r="F439">
            <v>138.81</v>
          </cell>
          <cell r="L439">
            <v>159.6</v>
          </cell>
          <cell r="P439">
            <v>0</v>
          </cell>
          <cell r="Q439">
            <v>257.25</v>
          </cell>
          <cell r="R439">
            <v>252</v>
          </cell>
          <cell r="V439">
            <v>176.4</v>
          </cell>
          <cell r="W439">
            <v>42</v>
          </cell>
          <cell r="Z439">
            <v>76.650000000000006</v>
          </cell>
        </row>
        <row r="440">
          <cell r="C440">
            <v>45009</v>
          </cell>
          <cell r="D440">
            <v>144.27000000000001</v>
          </cell>
          <cell r="F440">
            <v>144.27000000000001</v>
          </cell>
          <cell r="L440">
            <v>157.5</v>
          </cell>
          <cell r="P440">
            <v>0</v>
          </cell>
          <cell r="Q440">
            <v>267.75</v>
          </cell>
          <cell r="R440">
            <v>252</v>
          </cell>
          <cell r="V440">
            <v>176.4</v>
          </cell>
          <cell r="W440">
            <v>51.45</v>
          </cell>
          <cell r="Z440">
            <v>203.7</v>
          </cell>
        </row>
        <row r="441">
          <cell r="C441">
            <v>45012</v>
          </cell>
          <cell r="D441">
            <v>179.76</v>
          </cell>
          <cell r="F441">
            <v>179.76</v>
          </cell>
          <cell r="L441">
            <v>157.5</v>
          </cell>
          <cell r="P441">
            <v>0</v>
          </cell>
          <cell r="Q441">
            <v>267.75</v>
          </cell>
          <cell r="R441">
            <v>257.25</v>
          </cell>
          <cell r="V441">
            <v>159.6</v>
          </cell>
          <cell r="W441">
            <v>57.75</v>
          </cell>
        </row>
        <row r="442">
          <cell r="C442">
            <v>45014</v>
          </cell>
          <cell r="D442">
            <v>133.56</v>
          </cell>
          <cell r="F442">
            <v>133.56</v>
          </cell>
          <cell r="L442">
            <v>155.4</v>
          </cell>
          <cell r="P442">
            <v>0</v>
          </cell>
          <cell r="Q442">
            <v>273</v>
          </cell>
          <cell r="R442">
            <v>257.25</v>
          </cell>
          <cell r="V442">
            <v>172.2</v>
          </cell>
          <cell r="W442">
            <v>43.05</v>
          </cell>
        </row>
        <row r="443">
          <cell r="C443">
            <v>45016</v>
          </cell>
          <cell r="D443">
            <v>154.56</v>
          </cell>
          <cell r="F443">
            <v>154.56</v>
          </cell>
          <cell r="L443">
            <v>157.5</v>
          </cell>
          <cell r="P443">
            <v>0</v>
          </cell>
          <cell r="Q443">
            <v>278.25</v>
          </cell>
          <cell r="R443">
            <v>257.25</v>
          </cell>
          <cell r="V443">
            <v>165.9</v>
          </cell>
          <cell r="W443">
            <v>49.35</v>
          </cell>
        </row>
        <row r="444">
          <cell r="C444">
            <v>45019</v>
          </cell>
          <cell r="D444">
            <v>136.5</v>
          </cell>
          <cell r="F444">
            <v>136.5</v>
          </cell>
          <cell r="L444">
            <v>151.19999999999999</v>
          </cell>
          <cell r="P444">
            <v>0</v>
          </cell>
          <cell r="Q444">
            <v>273</v>
          </cell>
          <cell r="R444">
            <v>246.75</v>
          </cell>
          <cell r="V444">
            <v>184.8</v>
          </cell>
          <cell r="W444">
            <v>47.25</v>
          </cell>
          <cell r="X444">
            <v>36.225000000000001</v>
          </cell>
        </row>
        <row r="445">
          <cell r="C445">
            <v>45020</v>
          </cell>
          <cell r="D445">
            <v>121.8</v>
          </cell>
          <cell r="F445">
            <v>121.8</v>
          </cell>
          <cell r="L445">
            <v>153.30000000000001</v>
          </cell>
          <cell r="P445">
            <v>0</v>
          </cell>
          <cell r="Q445">
            <v>267.75</v>
          </cell>
          <cell r="R445">
            <v>246.75</v>
          </cell>
          <cell r="V445">
            <v>174.3</v>
          </cell>
          <cell r="W445">
            <v>34.65</v>
          </cell>
          <cell r="X445">
            <v>37.274999999999999</v>
          </cell>
        </row>
        <row r="446">
          <cell r="C446">
            <v>45028</v>
          </cell>
          <cell r="D446">
            <v>129.36000000000001</v>
          </cell>
          <cell r="F446">
            <v>129.36000000000001</v>
          </cell>
          <cell r="L446">
            <v>151.19999999999999</v>
          </cell>
          <cell r="P446">
            <v>0</v>
          </cell>
          <cell r="Q446">
            <v>267.75</v>
          </cell>
          <cell r="R446">
            <v>246.75</v>
          </cell>
          <cell r="V446">
            <v>151.80000000000001</v>
          </cell>
          <cell r="W446">
            <v>22.4</v>
          </cell>
          <cell r="X446">
            <v>32.549999999999997</v>
          </cell>
        </row>
        <row r="447">
          <cell r="C447">
            <v>45030</v>
          </cell>
          <cell r="D447">
            <v>147.63</v>
          </cell>
          <cell r="F447">
            <v>147.63</v>
          </cell>
          <cell r="L447">
            <v>153.30000000000001</v>
          </cell>
          <cell r="P447">
            <v>0</v>
          </cell>
          <cell r="Q447">
            <v>262.5</v>
          </cell>
          <cell r="R447">
            <v>246.75</v>
          </cell>
          <cell r="V447">
            <v>157.5</v>
          </cell>
          <cell r="W447">
            <v>30.45</v>
          </cell>
          <cell r="X447">
            <v>34.125</v>
          </cell>
        </row>
        <row r="448">
          <cell r="C448">
            <v>45033</v>
          </cell>
          <cell r="D448">
            <v>173.88</v>
          </cell>
          <cell r="F448">
            <v>173.88</v>
          </cell>
          <cell r="L448">
            <v>149.1</v>
          </cell>
          <cell r="P448">
            <v>0</v>
          </cell>
          <cell r="Q448">
            <v>257.25</v>
          </cell>
          <cell r="R448">
            <v>241.5</v>
          </cell>
          <cell r="V448">
            <v>46.86</v>
          </cell>
          <cell r="W448">
            <v>23.045000000000002</v>
          </cell>
          <cell r="X448">
            <v>40.950000000000003</v>
          </cell>
        </row>
        <row r="449">
          <cell r="C449">
            <v>45035</v>
          </cell>
          <cell r="D449">
            <v>174.09</v>
          </cell>
          <cell r="F449">
            <v>174.09</v>
          </cell>
          <cell r="L449">
            <v>144.9</v>
          </cell>
          <cell r="P449">
            <v>0</v>
          </cell>
          <cell r="Q449">
            <v>252</v>
          </cell>
          <cell r="R449">
            <v>231</v>
          </cell>
          <cell r="V449">
            <v>151.19999999999999</v>
          </cell>
          <cell r="W449">
            <v>11.46</v>
          </cell>
        </row>
        <row r="450">
          <cell r="C450">
            <v>45037</v>
          </cell>
          <cell r="D450">
            <v>178.5</v>
          </cell>
          <cell r="F450">
            <v>178.5</v>
          </cell>
          <cell r="L450">
            <v>153.30000000000001</v>
          </cell>
          <cell r="P450">
            <v>0</v>
          </cell>
          <cell r="Q450">
            <v>240</v>
          </cell>
          <cell r="R450">
            <v>273</v>
          </cell>
          <cell r="V450">
            <v>145.19999999999999</v>
          </cell>
          <cell r="W450">
            <v>15.6</v>
          </cell>
          <cell r="Z450">
            <v>8.35</v>
          </cell>
        </row>
        <row r="451">
          <cell r="C451">
            <v>45040</v>
          </cell>
          <cell r="D451">
            <v>144.47999999999999</v>
          </cell>
          <cell r="F451">
            <v>144.47999999999999</v>
          </cell>
          <cell r="L451">
            <v>144.9</v>
          </cell>
          <cell r="P451">
            <v>0</v>
          </cell>
          <cell r="R451">
            <v>225.75</v>
          </cell>
          <cell r="V451">
            <v>115.5</v>
          </cell>
          <cell r="W451">
            <v>5.44</v>
          </cell>
        </row>
        <row r="452">
          <cell r="C452">
            <v>45042</v>
          </cell>
          <cell r="D452">
            <v>169.47</v>
          </cell>
          <cell r="F452">
            <v>169.47</v>
          </cell>
          <cell r="L452">
            <v>147</v>
          </cell>
          <cell r="P452">
            <v>0</v>
          </cell>
          <cell r="R452">
            <v>215.25</v>
          </cell>
          <cell r="V452">
            <v>105.6</v>
          </cell>
          <cell r="W452">
            <v>5.694</v>
          </cell>
        </row>
        <row r="453">
          <cell r="C453">
            <v>45044</v>
          </cell>
          <cell r="D453">
            <v>178.5</v>
          </cell>
          <cell r="F453">
            <v>178.5</v>
          </cell>
          <cell r="L453">
            <v>147</v>
          </cell>
          <cell r="P453">
            <v>0</v>
          </cell>
          <cell r="R453">
            <v>152.25</v>
          </cell>
          <cell r="V453">
            <v>105</v>
          </cell>
          <cell r="W453">
            <v>5.1029999999999998</v>
          </cell>
        </row>
        <row r="454">
          <cell r="C454">
            <v>45048</v>
          </cell>
          <cell r="D454">
            <v>134.4</v>
          </cell>
          <cell r="F454">
            <v>134.4</v>
          </cell>
          <cell r="L454">
            <v>121.8</v>
          </cell>
          <cell r="P454">
            <v>231</v>
          </cell>
          <cell r="R454">
            <v>204.75</v>
          </cell>
          <cell r="V454">
            <v>103.4</v>
          </cell>
          <cell r="W454">
            <v>3.5859999999999999</v>
          </cell>
          <cell r="Z454">
            <v>241.5</v>
          </cell>
        </row>
        <row r="455">
          <cell r="C455">
            <v>45049</v>
          </cell>
          <cell r="D455">
            <v>192.78</v>
          </cell>
          <cell r="F455">
            <v>192.78</v>
          </cell>
          <cell r="L455">
            <v>136.4</v>
          </cell>
          <cell r="P455">
            <v>246.75</v>
          </cell>
          <cell r="R455">
            <v>110.25</v>
          </cell>
          <cell r="V455">
            <v>94.6</v>
          </cell>
          <cell r="W455">
            <v>3.4980000000000002</v>
          </cell>
          <cell r="Z455">
            <v>220.5</v>
          </cell>
        </row>
        <row r="456">
          <cell r="C456">
            <v>45051</v>
          </cell>
          <cell r="D456">
            <v>170.31</v>
          </cell>
          <cell r="F456">
            <v>170.31</v>
          </cell>
          <cell r="L456">
            <v>140.80000000000001</v>
          </cell>
          <cell r="P456">
            <v>0</v>
          </cell>
          <cell r="R456">
            <v>81.900000000000006</v>
          </cell>
          <cell r="V456">
            <v>149.6</v>
          </cell>
          <cell r="W456">
            <v>3.58</v>
          </cell>
          <cell r="Z456">
            <v>90</v>
          </cell>
        </row>
        <row r="457">
          <cell r="C457">
            <v>45054</v>
          </cell>
          <cell r="D457">
            <v>168.84</v>
          </cell>
          <cell r="F457">
            <v>168.84</v>
          </cell>
          <cell r="L457">
            <v>140.69999999999999</v>
          </cell>
          <cell r="P457">
            <v>0</v>
          </cell>
          <cell r="V457">
            <v>112.2</v>
          </cell>
          <cell r="W457">
            <v>3.83</v>
          </cell>
        </row>
        <row r="458">
          <cell r="C458">
            <v>45056</v>
          </cell>
          <cell r="D458">
            <v>200.42</v>
          </cell>
          <cell r="F458">
            <v>200.42</v>
          </cell>
          <cell r="L458">
            <v>140.80000000000001</v>
          </cell>
          <cell r="P458">
            <v>0</v>
          </cell>
          <cell r="V458">
            <v>94.5</v>
          </cell>
        </row>
        <row r="459">
          <cell r="C459">
            <v>45058</v>
          </cell>
          <cell r="D459">
            <v>147.21</v>
          </cell>
          <cell r="F459">
            <v>147.21</v>
          </cell>
          <cell r="L459">
            <v>121.8</v>
          </cell>
          <cell r="P459">
            <v>0</v>
          </cell>
          <cell r="V459">
            <v>90.3</v>
          </cell>
        </row>
        <row r="460">
          <cell r="C460">
            <v>45061</v>
          </cell>
          <cell r="D460">
            <v>123.06</v>
          </cell>
          <cell r="F460">
            <v>123.06</v>
          </cell>
          <cell r="L460">
            <v>140.69999999999999</v>
          </cell>
          <cell r="P460">
            <v>0</v>
          </cell>
          <cell r="V460">
            <v>92.4</v>
          </cell>
        </row>
        <row r="461">
          <cell r="C461">
            <v>45063</v>
          </cell>
          <cell r="D461">
            <v>117.26</v>
          </cell>
          <cell r="F461">
            <v>117.26</v>
          </cell>
          <cell r="L461">
            <v>118.8</v>
          </cell>
          <cell r="P461">
            <v>0</v>
          </cell>
          <cell r="W461">
            <v>9.2880000000000003</v>
          </cell>
        </row>
        <row r="462">
          <cell r="C462">
            <v>45065</v>
          </cell>
          <cell r="D462">
            <v>128.04</v>
          </cell>
          <cell r="F462">
            <v>128.04</v>
          </cell>
          <cell r="L462">
            <v>129.80000000000001</v>
          </cell>
          <cell r="P462">
            <v>0</v>
          </cell>
          <cell r="V462">
            <v>140.80000000000001</v>
          </cell>
        </row>
        <row r="463">
          <cell r="C463">
            <v>45068</v>
          </cell>
          <cell r="D463">
            <v>128.91999999999999</v>
          </cell>
          <cell r="F463">
            <v>128.91999999999999</v>
          </cell>
          <cell r="L463">
            <v>138.6</v>
          </cell>
          <cell r="P463">
            <v>0</v>
          </cell>
          <cell r="V463">
            <v>50.6</v>
          </cell>
        </row>
        <row r="464">
          <cell r="C464">
            <v>45070</v>
          </cell>
          <cell r="D464">
            <v>79.819999999999993</v>
          </cell>
          <cell r="F464">
            <v>79.819999999999993</v>
          </cell>
          <cell r="L464">
            <v>89.52</v>
          </cell>
          <cell r="P464">
            <v>0</v>
          </cell>
          <cell r="Q464">
            <v>215.25</v>
          </cell>
          <cell r="R464">
            <v>71.28</v>
          </cell>
          <cell r="V464">
            <v>109.92</v>
          </cell>
          <cell r="W464">
            <v>29.76</v>
          </cell>
          <cell r="Z464">
            <v>91.85</v>
          </cell>
        </row>
        <row r="465">
          <cell r="C465">
            <v>45072</v>
          </cell>
          <cell r="D465">
            <v>141.6</v>
          </cell>
          <cell r="F465">
            <v>141.6</v>
          </cell>
          <cell r="L465">
            <v>132</v>
          </cell>
          <cell r="P465">
            <v>0</v>
          </cell>
          <cell r="Q465">
            <v>199.5</v>
          </cell>
          <cell r="V465">
            <v>99</v>
          </cell>
          <cell r="W465">
            <v>29.4</v>
          </cell>
          <cell r="Z465">
            <v>9.9879999999999995</v>
          </cell>
        </row>
        <row r="466">
          <cell r="C466">
            <v>45075</v>
          </cell>
          <cell r="D466">
            <v>137.94</v>
          </cell>
          <cell r="F466">
            <v>137.94</v>
          </cell>
          <cell r="L466">
            <v>107.1</v>
          </cell>
          <cell r="P466">
            <v>0</v>
          </cell>
          <cell r="Q466">
            <v>199.5</v>
          </cell>
          <cell r="R466">
            <v>176.4</v>
          </cell>
          <cell r="V466">
            <v>97.2</v>
          </cell>
          <cell r="W466">
            <v>24.518000000000001</v>
          </cell>
        </row>
        <row r="467">
          <cell r="C467">
            <v>45077</v>
          </cell>
          <cell r="D467">
            <v>23.01</v>
          </cell>
          <cell r="F467">
            <v>23.01</v>
          </cell>
          <cell r="L467">
            <v>91.2</v>
          </cell>
          <cell r="P467">
            <v>0</v>
          </cell>
          <cell r="Q467">
            <v>154</v>
          </cell>
          <cell r="R467">
            <v>201.6</v>
          </cell>
          <cell r="V467">
            <v>72</v>
          </cell>
          <cell r="W467">
            <v>16.28</v>
          </cell>
        </row>
        <row r="468">
          <cell r="C468">
            <v>45079</v>
          </cell>
          <cell r="D468">
            <v>122.2</v>
          </cell>
          <cell r="F468">
            <v>122.2</v>
          </cell>
          <cell r="L468">
            <v>153.6</v>
          </cell>
          <cell r="P468">
            <v>0</v>
          </cell>
          <cell r="Q468">
            <v>236.25</v>
          </cell>
          <cell r="V468">
            <v>74.400000000000006</v>
          </cell>
          <cell r="W468">
            <v>11.396000000000001</v>
          </cell>
        </row>
        <row r="469">
          <cell r="C469">
            <v>45082</v>
          </cell>
          <cell r="D469">
            <v>174.96</v>
          </cell>
          <cell r="F469">
            <v>174.96</v>
          </cell>
          <cell r="L469">
            <v>148.80000000000001</v>
          </cell>
          <cell r="P469">
            <v>214.5</v>
          </cell>
          <cell r="Q469">
            <v>204.75</v>
          </cell>
          <cell r="R469">
            <v>184.8</v>
          </cell>
          <cell r="V469">
            <v>86.9</v>
          </cell>
          <cell r="W469">
            <v>9.5920000000000005</v>
          </cell>
          <cell r="Z469">
            <v>82.5</v>
          </cell>
        </row>
        <row r="470">
          <cell r="C470">
            <v>45084</v>
          </cell>
          <cell r="D470">
            <v>173.8</v>
          </cell>
          <cell r="F470">
            <v>173.8</v>
          </cell>
          <cell r="L470">
            <v>140.80000000000001</v>
          </cell>
          <cell r="P470">
            <v>0</v>
          </cell>
          <cell r="Q470">
            <v>225.75</v>
          </cell>
          <cell r="V470">
            <v>87.15</v>
          </cell>
          <cell r="Z470">
            <v>8.7119999999999997</v>
          </cell>
        </row>
        <row r="471">
          <cell r="C471">
            <v>45085</v>
          </cell>
          <cell r="D471">
            <v>167.2</v>
          </cell>
          <cell r="F471">
            <v>167.2</v>
          </cell>
          <cell r="L471">
            <v>132.30000000000001</v>
          </cell>
          <cell r="P471">
            <v>302.5</v>
          </cell>
          <cell r="Q471">
            <v>225.75</v>
          </cell>
          <cell r="R471">
            <v>193.2</v>
          </cell>
          <cell r="V471">
            <v>79.2</v>
          </cell>
          <cell r="Z471">
            <v>92.4</v>
          </cell>
        </row>
        <row r="472">
          <cell r="C472">
            <v>45089</v>
          </cell>
          <cell r="D472">
            <v>184.14</v>
          </cell>
          <cell r="F472">
            <v>184.14</v>
          </cell>
          <cell r="L472">
            <v>140.80000000000001</v>
          </cell>
          <cell r="P472">
            <v>0</v>
          </cell>
          <cell r="Q472">
            <v>241.5</v>
          </cell>
          <cell r="V472">
            <v>74.55</v>
          </cell>
          <cell r="W472">
            <v>5.9429999999999996</v>
          </cell>
          <cell r="Z472">
            <v>16.082000000000001</v>
          </cell>
        </row>
        <row r="473">
          <cell r="C473">
            <v>45091</v>
          </cell>
          <cell r="D473">
            <v>150.26</v>
          </cell>
          <cell r="F473">
            <v>150.26</v>
          </cell>
          <cell r="L473">
            <v>121</v>
          </cell>
          <cell r="P473">
            <v>247.5</v>
          </cell>
          <cell r="Q473">
            <v>241.5</v>
          </cell>
          <cell r="R473">
            <v>205.8</v>
          </cell>
          <cell r="V473">
            <v>88.2</v>
          </cell>
          <cell r="W473">
            <v>4.4660000000000002</v>
          </cell>
          <cell r="Z473">
            <v>8.7780000000000005</v>
          </cell>
        </row>
        <row r="474">
          <cell r="C474">
            <v>45093</v>
          </cell>
          <cell r="D474">
            <v>108.9</v>
          </cell>
          <cell r="F474">
            <v>108.9</v>
          </cell>
          <cell r="L474">
            <v>136.4</v>
          </cell>
          <cell r="P474">
            <v>0</v>
          </cell>
          <cell r="R474">
            <v>201.18</v>
          </cell>
          <cell r="V474">
            <v>84</v>
          </cell>
        </row>
        <row r="475">
          <cell r="C475">
            <v>45096</v>
          </cell>
          <cell r="D475">
            <v>107.04</v>
          </cell>
          <cell r="F475">
            <v>107.04</v>
          </cell>
          <cell r="L475">
            <v>144</v>
          </cell>
          <cell r="P475">
            <v>0</v>
          </cell>
          <cell r="Q475">
            <v>241.5</v>
          </cell>
          <cell r="R475">
            <v>225.5</v>
          </cell>
          <cell r="V475">
            <v>75.900000000000006</v>
          </cell>
          <cell r="Z475">
            <v>8.91</v>
          </cell>
        </row>
        <row r="476">
          <cell r="C476">
            <v>45098</v>
          </cell>
          <cell r="D476">
            <v>112.8</v>
          </cell>
          <cell r="F476">
            <v>112.8</v>
          </cell>
          <cell r="L476">
            <v>103.4</v>
          </cell>
          <cell r="P476">
            <v>0</v>
          </cell>
          <cell r="Q476">
            <v>246.75</v>
          </cell>
          <cell r="R476">
            <v>199.5</v>
          </cell>
        </row>
        <row r="477">
          <cell r="C477">
            <v>45100</v>
          </cell>
          <cell r="D477">
            <v>119.46</v>
          </cell>
          <cell r="F477">
            <v>119.46</v>
          </cell>
          <cell r="L477">
            <v>134.19999999999999</v>
          </cell>
          <cell r="P477">
            <v>0</v>
          </cell>
          <cell r="Q477">
            <v>215.25</v>
          </cell>
        </row>
        <row r="478">
          <cell r="C478">
            <v>45103</v>
          </cell>
          <cell r="D478">
            <v>108.46</v>
          </cell>
          <cell r="F478">
            <v>108.46</v>
          </cell>
          <cell r="L478">
            <v>127.6</v>
          </cell>
          <cell r="P478">
            <v>0</v>
          </cell>
          <cell r="Q478">
            <v>225.75</v>
          </cell>
        </row>
        <row r="479">
          <cell r="C479">
            <v>45105</v>
          </cell>
          <cell r="D479">
            <v>80.08</v>
          </cell>
          <cell r="F479">
            <v>80.08</v>
          </cell>
          <cell r="L479">
            <v>129.80000000000001</v>
          </cell>
          <cell r="P479">
            <v>0</v>
          </cell>
          <cell r="Q479">
            <v>231</v>
          </cell>
        </row>
        <row r="480">
          <cell r="C480">
            <v>45107</v>
          </cell>
          <cell r="D480">
            <v>116.64</v>
          </cell>
          <cell r="F480">
            <v>116.64</v>
          </cell>
          <cell r="L480">
            <v>132</v>
          </cell>
          <cell r="P480">
            <v>0</v>
          </cell>
          <cell r="Q480">
            <v>225.75</v>
          </cell>
        </row>
        <row r="481">
          <cell r="C481">
            <v>45110</v>
          </cell>
          <cell r="D481">
            <v>122.64</v>
          </cell>
          <cell r="F481">
            <v>122.64</v>
          </cell>
          <cell r="L481">
            <v>134.4</v>
          </cell>
          <cell r="P481">
            <v>0</v>
          </cell>
          <cell r="Q481">
            <v>0</v>
          </cell>
        </row>
        <row r="482">
          <cell r="C482">
            <v>45112</v>
          </cell>
          <cell r="D482">
            <v>122.4</v>
          </cell>
          <cell r="F482">
            <v>122.4</v>
          </cell>
          <cell r="L482">
            <v>134.4</v>
          </cell>
          <cell r="P482">
            <v>0</v>
          </cell>
          <cell r="Q482">
            <v>0</v>
          </cell>
        </row>
        <row r="483">
          <cell r="C483">
            <v>45114</v>
          </cell>
          <cell r="D483">
            <v>91.52</v>
          </cell>
          <cell r="F483">
            <v>91.52</v>
          </cell>
          <cell r="L483">
            <v>116.6</v>
          </cell>
          <cell r="P483">
            <v>0</v>
          </cell>
          <cell r="Q483">
            <v>0</v>
          </cell>
        </row>
        <row r="484">
          <cell r="C484">
            <v>45117</v>
          </cell>
          <cell r="D484">
            <v>140.63999999999999</v>
          </cell>
          <cell r="F484">
            <v>140.63999999999999</v>
          </cell>
          <cell r="L484">
            <v>127.6</v>
          </cell>
          <cell r="P484">
            <v>0</v>
          </cell>
          <cell r="Q484">
            <v>0</v>
          </cell>
        </row>
        <row r="485">
          <cell r="C485">
            <v>45119</v>
          </cell>
          <cell r="D485">
            <v>131.78</v>
          </cell>
          <cell r="F485">
            <v>131.78</v>
          </cell>
          <cell r="L485">
            <v>134.19999999999999</v>
          </cell>
          <cell r="P485">
            <v>0</v>
          </cell>
          <cell r="Q485">
            <v>0</v>
          </cell>
          <cell r="V485">
            <v>23.98</v>
          </cell>
        </row>
        <row r="486">
          <cell r="C486">
            <v>45121</v>
          </cell>
          <cell r="D486">
            <v>136.08000000000001</v>
          </cell>
          <cell r="F486">
            <v>136.08000000000001</v>
          </cell>
          <cell r="L486">
            <v>134.19999999999999</v>
          </cell>
          <cell r="P486">
            <v>0</v>
          </cell>
          <cell r="Q486">
            <v>0</v>
          </cell>
          <cell r="V486">
            <v>28.08</v>
          </cell>
        </row>
        <row r="487">
          <cell r="C487">
            <v>45124</v>
          </cell>
          <cell r="D487">
            <v>94.08</v>
          </cell>
          <cell r="F487">
            <v>94.08</v>
          </cell>
          <cell r="L487">
            <v>122.4</v>
          </cell>
          <cell r="P487">
            <v>0</v>
          </cell>
          <cell r="Q487">
            <v>0</v>
          </cell>
          <cell r="V487">
            <v>14.4</v>
          </cell>
        </row>
        <row r="488">
          <cell r="C488">
            <v>45126</v>
          </cell>
          <cell r="D488">
            <v>144.24</v>
          </cell>
          <cell r="F488">
            <v>144.24</v>
          </cell>
          <cell r="L488">
            <v>134.4</v>
          </cell>
          <cell r="P488">
            <v>0</v>
          </cell>
          <cell r="Q488">
            <v>0</v>
          </cell>
          <cell r="V488">
            <v>21.18</v>
          </cell>
        </row>
        <row r="489">
          <cell r="C489">
            <v>45128</v>
          </cell>
          <cell r="D489">
            <v>99.66</v>
          </cell>
          <cell r="F489">
            <v>99.66</v>
          </cell>
          <cell r="L489">
            <v>119.7</v>
          </cell>
          <cell r="P489">
            <v>0</v>
          </cell>
          <cell r="Q489">
            <v>0</v>
          </cell>
          <cell r="V489">
            <v>24.78</v>
          </cell>
        </row>
        <row r="490">
          <cell r="C490">
            <v>45131</v>
          </cell>
          <cell r="D490">
            <v>110.88</v>
          </cell>
          <cell r="F490">
            <v>110.88</v>
          </cell>
          <cell r="L490">
            <v>127.6</v>
          </cell>
          <cell r="P490">
            <v>0</v>
          </cell>
          <cell r="Q490">
            <v>0</v>
          </cell>
          <cell r="V490">
            <v>36.119999999999997</v>
          </cell>
        </row>
        <row r="491">
          <cell r="C491">
            <v>45133</v>
          </cell>
          <cell r="D491">
            <v>126.5</v>
          </cell>
          <cell r="F491">
            <v>126.5</v>
          </cell>
          <cell r="L491">
            <v>134.4</v>
          </cell>
          <cell r="P491">
            <v>0</v>
          </cell>
          <cell r="Q491">
            <v>0</v>
          </cell>
          <cell r="V491">
            <v>43.74</v>
          </cell>
        </row>
        <row r="492">
          <cell r="C492">
            <v>45135</v>
          </cell>
          <cell r="D492">
            <v>117.12</v>
          </cell>
          <cell r="F492">
            <v>117.12</v>
          </cell>
          <cell r="L492">
            <v>132</v>
          </cell>
          <cell r="P492">
            <v>0</v>
          </cell>
          <cell r="Q492">
            <v>0</v>
          </cell>
          <cell r="V492">
            <v>33.299999999999997</v>
          </cell>
        </row>
        <row r="493">
          <cell r="C493">
            <v>45138</v>
          </cell>
          <cell r="D493">
            <v>130.08000000000001</v>
          </cell>
          <cell r="F493">
            <v>130.08000000000001</v>
          </cell>
          <cell r="L493">
            <v>167.2</v>
          </cell>
          <cell r="P493">
            <v>0</v>
          </cell>
          <cell r="Q493">
            <v>0</v>
          </cell>
          <cell r="V493">
            <v>44.88</v>
          </cell>
          <cell r="Z493">
            <v>41.534999999999997</v>
          </cell>
        </row>
        <row r="494">
          <cell r="C494">
            <v>45140</v>
          </cell>
          <cell r="D494">
            <v>105.6</v>
          </cell>
          <cell r="F494">
            <v>105.6</v>
          </cell>
          <cell r="L494">
            <v>132</v>
          </cell>
          <cell r="P494">
            <v>0</v>
          </cell>
          <cell r="Q494">
            <v>0</v>
          </cell>
          <cell r="V494">
            <v>21.18</v>
          </cell>
          <cell r="Z494">
            <v>0</v>
          </cell>
        </row>
        <row r="495">
          <cell r="C495" t="str">
            <v>04/08/20223</v>
          </cell>
          <cell r="D495">
            <v>103.44</v>
          </cell>
          <cell r="F495">
            <v>103.44</v>
          </cell>
          <cell r="L495">
            <v>129.80000000000001</v>
          </cell>
          <cell r="P495">
            <v>0</v>
          </cell>
          <cell r="Q495">
            <v>0</v>
          </cell>
          <cell r="V495">
            <v>0</v>
          </cell>
          <cell r="Z495">
            <v>0</v>
          </cell>
        </row>
        <row r="496">
          <cell r="C496">
            <v>45145</v>
          </cell>
          <cell r="D496">
            <v>95.7</v>
          </cell>
          <cell r="F496">
            <v>95.7</v>
          </cell>
          <cell r="L496">
            <v>134.19999999999999</v>
          </cell>
          <cell r="P496">
            <v>0</v>
          </cell>
          <cell r="Q496">
            <v>0</v>
          </cell>
          <cell r="V496">
            <v>0</v>
          </cell>
          <cell r="Z496">
            <v>5.0640000000000001</v>
          </cell>
        </row>
        <row r="497">
          <cell r="C497">
            <v>45147</v>
          </cell>
          <cell r="D497">
            <v>117.48</v>
          </cell>
          <cell r="F497">
            <v>117.48</v>
          </cell>
          <cell r="L497">
            <v>132</v>
          </cell>
          <cell r="P497">
            <v>0</v>
          </cell>
          <cell r="Q497">
            <v>0</v>
          </cell>
          <cell r="V497">
            <v>0</v>
          </cell>
          <cell r="Z497">
            <v>0</v>
          </cell>
        </row>
        <row r="498">
          <cell r="C498">
            <v>45149</v>
          </cell>
          <cell r="D498">
            <v>113.52</v>
          </cell>
          <cell r="F498">
            <v>113.52</v>
          </cell>
          <cell r="L498">
            <v>134.4</v>
          </cell>
          <cell r="P498">
            <v>0</v>
          </cell>
          <cell r="Q498">
            <v>0</v>
          </cell>
          <cell r="V498">
            <v>0</v>
          </cell>
          <cell r="Z498">
            <v>0</v>
          </cell>
        </row>
        <row r="499">
          <cell r="C499">
            <v>45154</v>
          </cell>
          <cell r="D499">
            <v>113.36</v>
          </cell>
          <cell r="F499">
            <v>113.36</v>
          </cell>
          <cell r="L499">
            <v>138.6</v>
          </cell>
          <cell r="P499">
            <v>0</v>
          </cell>
          <cell r="Q499">
            <v>0</v>
          </cell>
          <cell r="V499">
            <v>21.18</v>
          </cell>
          <cell r="Z499">
            <v>0</v>
          </cell>
        </row>
        <row r="500">
          <cell r="C500">
            <v>45156</v>
          </cell>
          <cell r="D500">
            <v>98.78</v>
          </cell>
          <cell r="F500">
            <v>98.78</v>
          </cell>
          <cell r="L500">
            <v>136.4</v>
          </cell>
          <cell r="P500">
            <v>0</v>
          </cell>
          <cell r="Q500">
            <v>0</v>
          </cell>
          <cell r="V500">
            <v>0</v>
          </cell>
          <cell r="Z500">
            <v>0</v>
          </cell>
        </row>
        <row r="501">
          <cell r="C501">
            <v>45159</v>
          </cell>
          <cell r="D501">
            <v>149.6</v>
          </cell>
          <cell r="F501">
            <v>149.6</v>
          </cell>
          <cell r="L501">
            <v>138.6</v>
          </cell>
          <cell r="P501">
            <v>0</v>
          </cell>
          <cell r="Q501">
            <v>0</v>
          </cell>
          <cell r="V501">
            <v>25.32</v>
          </cell>
          <cell r="Z501">
            <v>0</v>
          </cell>
        </row>
        <row r="502">
          <cell r="C502">
            <v>45161</v>
          </cell>
          <cell r="D502">
            <v>96.6</v>
          </cell>
          <cell r="F502">
            <v>96.6</v>
          </cell>
          <cell r="L502">
            <v>121</v>
          </cell>
          <cell r="P502">
            <v>0</v>
          </cell>
          <cell r="Q502">
            <v>0</v>
          </cell>
          <cell r="V502">
            <v>17.940000000000001</v>
          </cell>
          <cell r="Z502">
            <v>0</v>
          </cell>
        </row>
        <row r="503">
          <cell r="C503">
            <v>45163</v>
          </cell>
          <cell r="D503">
            <v>79.59</v>
          </cell>
          <cell r="F503">
            <v>79.59</v>
          </cell>
          <cell r="P503">
            <v>0</v>
          </cell>
          <cell r="Q503">
            <v>0</v>
          </cell>
          <cell r="V503">
            <v>33.06</v>
          </cell>
          <cell r="Z503">
            <v>0</v>
          </cell>
        </row>
        <row r="504">
          <cell r="C504">
            <v>45166</v>
          </cell>
          <cell r="D504">
            <v>125.16</v>
          </cell>
          <cell r="F504">
            <v>125.16</v>
          </cell>
          <cell r="P504">
            <v>0</v>
          </cell>
          <cell r="Q504">
            <v>0</v>
          </cell>
          <cell r="V504">
            <v>0</v>
          </cell>
          <cell r="Z504">
            <v>0</v>
          </cell>
        </row>
        <row r="505">
          <cell r="C505">
            <v>45168</v>
          </cell>
          <cell r="D505">
            <v>86.73</v>
          </cell>
          <cell r="F505">
            <v>86.73</v>
          </cell>
          <cell r="L505">
            <v>123.9</v>
          </cell>
          <cell r="P505">
            <v>0</v>
          </cell>
          <cell r="Q505">
            <v>0</v>
          </cell>
          <cell r="V505">
            <v>0</v>
          </cell>
          <cell r="Z505">
            <v>0</v>
          </cell>
        </row>
        <row r="506">
          <cell r="C506">
            <v>45170</v>
          </cell>
          <cell r="D506">
            <v>115.7</v>
          </cell>
          <cell r="F506">
            <v>115.7</v>
          </cell>
          <cell r="L506">
            <v>118.8</v>
          </cell>
          <cell r="P506">
            <v>0</v>
          </cell>
          <cell r="Q506">
            <v>0</v>
          </cell>
          <cell r="V506">
            <v>0</v>
          </cell>
          <cell r="Z506">
            <v>0</v>
          </cell>
        </row>
        <row r="507">
          <cell r="C507">
            <v>45173</v>
          </cell>
          <cell r="D507">
            <v>55.88</v>
          </cell>
          <cell r="F507">
            <v>55.88</v>
          </cell>
          <cell r="L507">
            <v>63.8</v>
          </cell>
          <cell r="P507">
            <v>0</v>
          </cell>
          <cell r="Q507">
            <v>154</v>
          </cell>
          <cell r="V507">
            <v>110.16</v>
          </cell>
          <cell r="W507">
            <v>29.92</v>
          </cell>
          <cell r="Z507">
            <v>0</v>
          </cell>
        </row>
        <row r="508">
          <cell r="C508">
            <v>45175</v>
          </cell>
          <cell r="D508">
            <v>88.515000000000001</v>
          </cell>
          <cell r="F508">
            <v>88.515000000000001</v>
          </cell>
          <cell r="L508">
            <v>107.1</v>
          </cell>
          <cell r="P508">
            <v>0</v>
          </cell>
          <cell r="Q508">
            <v>170.1</v>
          </cell>
          <cell r="V508">
            <v>77.7</v>
          </cell>
          <cell r="W508">
            <v>30.69</v>
          </cell>
          <cell r="Z508">
            <v>10.692</v>
          </cell>
        </row>
        <row r="509">
          <cell r="C509">
            <v>45177</v>
          </cell>
          <cell r="D509">
            <v>125.16</v>
          </cell>
          <cell r="F509">
            <v>125.16</v>
          </cell>
          <cell r="L509">
            <v>132.30000000000001</v>
          </cell>
          <cell r="P509">
            <v>0</v>
          </cell>
          <cell r="Q509">
            <v>161.69999999999999</v>
          </cell>
          <cell r="V509">
            <v>64.8</v>
          </cell>
          <cell r="W509">
            <v>17.760000000000002</v>
          </cell>
          <cell r="Z509">
            <v>0</v>
          </cell>
        </row>
        <row r="510">
          <cell r="C510">
            <v>45182</v>
          </cell>
          <cell r="D510">
            <v>104.16</v>
          </cell>
          <cell r="F510">
            <v>104.16</v>
          </cell>
          <cell r="L510">
            <v>117.6</v>
          </cell>
          <cell r="P510">
            <v>0</v>
          </cell>
          <cell r="Q510">
            <v>182.7</v>
          </cell>
          <cell r="V510">
            <v>37.4</v>
          </cell>
          <cell r="W510">
            <v>17.22</v>
          </cell>
          <cell r="Z510">
            <v>0</v>
          </cell>
        </row>
        <row r="511">
          <cell r="C511">
            <v>45184</v>
          </cell>
          <cell r="D511">
            <v>138.72</v>
          </cell>
          <cell r="F511">
            <v>138.72</v>
          </cell>
          <cell r="L511">
            <v>98.7</v>
          </cell>
          <cell r="P511">
            <v>0</v>
          </cell>
          <cell r="Q511">
            <v>172.2</v>
          </cell>
          <cell r="V511">
            <v>58.08</v>
          </cell>
          <cell r="W511">
            <v>13.22</v>
          </cell>
          <cell r="Z511">
            <v>0</v>
          </cell>
        </row>
        <row r="512">
          <cell r="C512">
            <v>45187</v>
          </cell>
          <cell r="D512">
            <v>95.13</v>
          </cell>
          <cell r="F512">
            <v>95.13</v>
          </cell>
          <cell r="L512">
            <v>130.19999999999999</v>
          </cell>
          <cell r="P512">
            <v>0</v>
          </cell>
          <cell r="Q512">
            <v>199.5</v>
          </cell>
          <cell r="V512">
            <v>51.24</v>
          </cell>
          <cell r="W512">
            <v>12.21</v>
          </cell>
          <cell r="Z512">
            <v>4.0259999999999998</v>
          </cell>
        </row>
        <row r="513">
          <cell r="C513">
            <v>45189</v>
          </cell>
          <cell r="D513">
            <v>103.11</v>
          </cell>
          <cell r="F513">
            <v>103.11</v>
          </cell>
          <cell r="L513">
            <v>136.5</v>
          </cell>
          <cell r="P513">
            <v>0</v>
          </cell>
          <cell r="Q513">
            <v>205.8</v>
          </cell>
          <cell r="V513">
            <v>73.5</v>
          </cell>
          <cell r="W513">
            <v>11.571999999999999</v>
          </cell>
          <cell r="Z513">
            <v>136.5</v>
          </cell>
        </row>
        <row r="514">
          <cell r="C514">
            <v>45191</v>
          </cell>
          <cell r="D514">
            <v>125.58</v>
          </cell>
          <cell r="F514">
            <v>125.58</v>
          </cell>
          <cell r="L514">
            <v>107.1</v>
          </cell>
          <cell r="P514">
            <v>0</v>
          </cell>
          <cell r="Q514">
            <v>180.6</v>
          </cell>
          <cell r="V514">
            <v>47.08</v>
          </cell>
          <cell r="W514">
            <v>20.79</v>
          </cell>
          <cell r="Z514">
            <v>9.0090000000000003</v>
          </cell>
        </row>
        <row r="515">
          <cell r="C515">
            <v>45194</v>
          </cell>
          <cell r="D515">
            <v>107.52</v>
          </cell>
          <cell r="F515">
            <v>107.52</v>
          </cell>
          <cell r="L515">
            <v>140.69999999999999</v>
          </cell>
          <cell r="P515">
            <v>0</v>
          </cell>
          <cell r="Q515">
            <v>210</v>
          </cell>
          <cell r="V515">
            <v>71.400000000000006</v>
          </cell>
          <cell r="W515">
            <v>14.679</v>
          </cell>
          <cell r="Z515">
            <v>220.5</v>
          </cell>
        </row>
        <row r="516">
          <cell r="C516">
            <v>45196</v>
          </cell>
          <cell r="D516">
            <v>115.5</v>
          </cell>
          <cell r="F516">
            <v>115.5</v>
          </cell>
          <cell r="L516">
            <v>140.69999999999999</v>
          </cell>
          <cell r="P516">
            <v>0</v>
          </cell>
          <cell r="Q516">
            <v>215.25</v>
          </cell>
          <cell r="V516">
            <v>76.650000000000006</v>
          </cell>
          <cell r="W516">
            <v>12.516</v>
          </cell>
          <cell r="Z516">
            <v>0</v>
          </cell>
        </row>
        <row r="517">
          <cell r="C517">
            <v>45198</v>
          </cell>
          <cell r="D517">
            <v>95.55</v>
          </cell>
          <cell r="F517">
            <v>95.55</v>
          </cell>
          <cell r="L517">
            <v>143</v>
          </cell>
          <cell r="P517">
            <v>0</v>
          </cell>
          <cell r="Q517">
            <v>220.5</v>
          </cell>
          <cell r="V517">
            <v>80.849999999999994</v>
          </cell>
          <cell r="W517">
            <v>6.82</v>
          </cell>
          <cell r="Z517">
            <v>4.3559999999999999</v>
          </cell>
        </row>
        <row r="518">
          <cell r="C518">
            <v>45201</v>
          </cell>
          <cell r="D518">
            <v>149.31</v>
          </cell>
          <cell r="F518">
            <v>149.31</v>
          </cell>
          <cell r="L518">
            <v>128.1</v>
          </cell>
          <cell r="P518">
            <v>0</v>
          </cell>
          <cell r="Q518">
            <v>204.75</v>
          </cell>
          <cell r="V518">
            <v>77</v>
          </cell>
          <cell r="W518">
            <v>10.978</v>
          </cell>
          <cell r="Z518">
            <v>0</v>
          </cell>
        </row>
        <row r="519">
          <cell r="C519">
            <v>45203</v>
          </cell>
          <cell r="D519">
            <v>133.35</v>
          </cell>
          <cell r="F519">
            <v>133.35</v>
          </cell>
          <cell r="L519">
            <v>130.19999999999999</v>
          </cell>
          <cell r="P519">
            <v>0</v>
          </cell>
          <cell r="Q519">
            <v>220.5</v>
          </cell>
          <cell r="V519">
            <v>64.05</v>
          </cell>
          <cell r="W519">
            <v>15.141</v>
          </cell>
          <cell r="Z519">
            <v>0</v>
          </cell>
        </row>
        <row r="520">
          <cell r="C520">
            <v>45205</v>
          </cell>
          <cell r="D520">
            <v>139.65</v>
          </cell>
          <cell r="F520">
            <v>139.65</v>
          </cell>
          <cell r="L520">
            <v>132.30000000000001</v>
          </cell>
          <cell r="P520">
            <v>0</v>
          </cell>
          <cell r="Q520">
            <v>220.5</v>
          </cell>
          <cell r="V520">
            <v>70.400000000000006</v>
          </cell>
          <cell r="W520">
            <v>8.6020000000000003</v>
          </cell>
          <cell r="Z520">
            <v>0</v>
          </cell>
        </row>
        <row r="521">
          <cell r="C521">
            <v>45208</v>
          </cell>
          <cell r="D521">
            <v>156.87</v>
          </cell>
          <cell r="F521">
            <v>156.87</v>
          </cell>
          <cell r="L521">
            <v>132.30000000000001</v>
          </cell>
          <cell r="P521">
            <v>0</v>
          </cell>
          <cell r="Q521">
            <v>194.25</v>
          </cell>
          <cell r="V521">
            <v>67.2</v>
          </cell>
          <cell r="W521">
            <v>11.696999999999999</v>
          </cell>
          <cell r="Z521">
            <v>0</v>
          </cell>
        </row>
        <row r="522">
          <cell r="C522">
            <v>45210</v>
          </cell>
          <cell r="D522">
            <v>123.06</v>
          </cell>
          <cell r="F522">
            <v>123.06</v>
          </cell>
          <cell r="L522">
            <v>140.69999999999999</v>
          </cell>
          <cell r="P522">
            <v>0</v>
          </cell>
          <cell r="Q522">
            <v>225.75</v>
          </cell>
          <cell r="V522">
            <v>92.4</v>
          </cell>
          <cell r="W522">
            <v>11.928000000000001</v>
          </cell>
          <cell r="Z522">
            <v>0</v>
          </cell>
        </row>
        <row r="523">
          <cell r="C523">
            <v>45215</v>
          </cell>
          <cell r="D523">
            <v>102.48</v>
          </cell>
          <cell r="F523">
            <v>102.48</v>
          </cell>
          <cell r="L523">
            <v>142.80000000000001</v>
          </cell>
          <cell r="P523">
            <v>0</v>
          </cell>
          <cell r="Q523">
            <v>231</v>
          </cell>
          <cell r="V523">
            <v>93.45</v>
          </cell>
          <cell r="W523">
            <v>9.9749999999999996</v>
          </cell>
          <cell r="Z523">
            <v>0</v>
          </cell>
        </row>
        <row r="524">
          <cell r="C524">
            <v>45217</v>
          </cell>
          <cell r="D524">
            <v>116.82</v>
          </cell>
          <cell r="F524">
            <v>116.82</v>
          </cell>
          <cell r="L524">
            <v>143</v>
          </cell>
          <cell r="P524">
            <v>0</v>
          </cell>
          <cell r="Q524">
            <v>231</v>
          </cell>
          <cell r="V524">
            <v>97.65</v>
          </cell>
          <cell r="W524">
            <v>21.911999999999999</v>
          </cell>
          <cell r="Z524">
            <v>5.94</v>
          </cell>
        </row>
        <row r="525">
          <cell r="C525">
            <v>45219</v>
          </cell>
          <cell r="D525">
            <v>131.88</v>
          </cell>
          <cell r="F525">
            <v>131.88</v>
          </cell>
          <cell r="L525">
            <v>144.9</v>
          </cell>
          <cell r="P525">
            <v>0</v>
          </cell>
          <cell r="Q525">
            <v>231</v>
          </cell>
          <cell r="V525">
            <v>81.900000000000006</v>
          </cell>
          <cell r="W525">
            <v>19.25</v>
          </cell>
          <cell r="Z525">
            <v>9.0719999999999992</v>
          </cell>
        </row>
        <row r="526">
          <cell r="C526">
            <v>45232</v>
          </cell>
          <cell r="D526">
            <v>130.19999999999999</v>
          </cell>
          <cell r="F526">
            <v>130.19999999999999</v>
          </cell>
          <cell r="L526">
            <v>147</v>
          </cell>
          <cell r="P526">
            <v>0</v>
          </cell>
          <cell r="Q526">
            <v>215.25</v>
          </cell>
          <cell r="V526">
            <v>100.8</v>
          </cell>
          <cell r="W526">
            <v>18.742999999999999</v>
          </cell>
          <cell r="Z526">
            <v>0</v>
          </cell>
        </row>
        <row r="527">
          <cell r="C527">
            <v>45233</v>
          </cell>
          <cell r="D527">
            <v>126</v>
          </cell>
          <cell r="F527">
            <v>126</v>
          </cell>
          <cell r="L527">
            <v>142.80000000000001</v>
          </cell>
          <cell r="P527">
            <v>0</v>
          </cell>
          <cell r="Q527">
            <v>210</v>
          </cell>
          <cell r="V527">
            <v>111.3</v>
          </cell>
          <cell r="W527">
            <v>24.937999999999999</v>
          </cell>
          <cell r="Z527">
            <v>0</v>
          </cell>
        </row>
        <row r="528">
          <cell r="C528">
            <v>45236</v>
          </cell>
          <cell r="D528">
            <v>123.48</v>
          </cell>
          <cell r="F528">
            <v>123.48</v>
          </cell>
          <cell r="L528">
            <v>149.1</v>
          </cell>
          <cell r="P528">
            <v>0</v>
          </cell>
          <cell r="Q528">
            <v>225.75</v>
          </cell>
          <cell r="V528">
            <v>140.80000000000001</v>
          </cell>
          <cell r="W528">
            <v>20.9</v>
          </cell>
          <cell r="Z528">
            <v>3.6739999999999999</v>
          </cell>
        </row>
        <row r="529">
          <cell r="C529">
            <v>45238</v>
          </cell>
          <cell r="D529">
            <v>92.19</v>
          </cell>
          <cell r="F529">
            <v>92.19</v>
          </cell>
          <cell r="L529">
            <v>130.19999999999999</v>
          </cell>
          <cell r="P529">
            <v>0</v>
          </cell>
          <cell r="Q529">
            <v>215.25</v>
          </cell>
          <cell r="V529">
            <v>128.1</v>
          </cell>
          <cell r="W529">
            <v>20.948</v>
          </cell>
          <cell r="Z529">
            <v>4.2240000000000002</v>
          </cell>
        </row>
        <row r="530">
          <cell r="C530">
            <v>45240</v>
          </cell>
          <cell r="D530">
            <v>139.22999999999999</v>
          </cell>
          <cell r="F530">
            <v>139.22999999999999</v>
          </cell>
          <cell r="L530">
            <v>151.19999999999999</v>
          </cell>
          <cell r="P530">
            <v>0</v>
          </cell>
          <cell r="Q530">
            <v>220.5</v>
          </cell>
          <cell r="V530">
            <v>174.3</v>
          </cell>
          <cell r="W530">
            <v>22.103000000000002</v>
          </cell>
          <cell r="Z530">
            <v>5.52</v>
          </cell>
        </row>
        <row r="531">
          <cell r="C531">
            <v>45243</v>
          </cell>
          <cell r="D531">
            <v>125.37</v>
          </cell>
          <cell r="F531">
            <v>125.37</v>
          </cell>
          <cell r="L531">
            <v>151.19999999999999</v>
          </cell>
          <cell r="P531">
            <v>0</v>
          </cell>
          <cell r="Q531">
            <v>231</v>
          </cell>
          <cell r="V531">
            <v>130.19999999999999</v>
          </cell>
          <cell r="W531">
            <v>23.43</v>
          </cell>
          <cell r="Y531">
            <v>5.28</v>
          </cell>
          <cell r="Z531">
            <v>3.024</v>
          </cell>
        </row>
        <row r="532">
          <cell r="C532">
            <v>45245</v>
          </cell>
          <cell r="D532">
            <v>124.74</v>
          </cell>
          <cell r="F532">
            <v>124.74</v>
          </cell>
          <cell r="L532">
            <v>163.80000000000001</v>
          </cell>
          <cell r="P532">
            <v>0</v>
          </cell>
          <cell r="Q532">
            <v>231</v>
          </cell>
          <cell r="V532">
            <v>136.5</v>
          </cell>
          <cell r="W532">
            <v>35.174999999999997</v>
          </cell>
          <cell r="Z532">
            <v>4.532</v>
          </cell>
        </row>
        <row r="533">
          <cell r="C533">
            <v>45247</v>
          </cell>
          <cell r="D533">
            <v>120.75</v>
          </cell>
          <cell r="F533">
            <v>120.75</v>
          </cell>
          <cell r="L533">
            <v>142.80000000000001</v>
          </cell>
          <cell r="P533">
            <v>0</v>
          </cell>
          <cell r="Q533">
            <v>220.5</v>
          </cell>
          <cell r="V533">
            <v>115.5</v>
          </cell>
          <cell r="W533">
            <v>52.25</v>
          </cell>
          <cell r="Z533">
            <v>4.6319999999999997</v>
          </cell>
        </row>
        <row r="534">
          <cell r="C534">
            <v>45250</v>
          </cell>
          <cell r="D534">
            <v>125.58</v>
          </cell>
          <cell r="F534">
            <v>125.58</v>
          </cell>
          <cell r="L534">
            <v>140.69999999999999</v>
          </cell>
          <cell r="P534">
            <v>0</v>
          </cell>
          <cell r="Q534">
            <v>215.25</v>
          </cell>
          <cell r="V534">
            <v>132.30000000000001</v>
          </cell>
          <cell r="W534">
            <v>34.335000000000001</v>
          </cell>
          <cell r="Z534">
            <v>0</v>
          </cell>
        </row>
        <row r="535">
          <cell r="C535">
            <v>45252</v>
          </cell>
          <cell r="D535">
            <v>162.75</v>
          </cell>
          <cell r="F535">
            <v>162.75</v>
          </cell>
          <cell r="L535">
            <v>155.4</v>
          </cell>
          <cell r="P535">
            <v>0</v>
          </cell>
          <cell r="Q535">
            <v>231</v>
          </cell>
          <cell r="V535">
            <v>140.69999999999999</v>
          </cell>
          <cell r="W535">
            <v>39.6</v>
          </cell>
          <cell r="Z535">
            <v>0</v>
          </cell>
        </row>
        <row r="536">
          <cell r="C536">
            <v>45254</v>
          </cell>
          <cell r="D536">
            <v>149.94</v>
          </cell>
          <cell r="F536">
            <v>149.94</v>
          </cell>
          <cell r="L536">
            <v>138.6</v>
          </cell>
          <cell r="P536">
            <v>0</v>
          </cell>
          <cell r="Q536">
            <v>204.75</v>
          </cell>
          <cell r="V536">
            <v>123.9</v>
          </cell>
          <cell r="W536">
            <v>87.15</v>
          </cell>
          <cell r="Z536">
            <v>0</v>
          </cell>
        </row>
        <row r="537">
          <cell r="C537">
            <v>45257</v>
          </cell>
          <cell r="D537">
            <v>126.21</v>
          </cell>
          <cell r="F537">
            <v>126.21</v>
          </cell>
          <cell r="L537">
            <v>149.1</v>
          </cell>
          <cell r="P537">
            <v>0</v>
          </cell>
          <cell r="Q537">
            <v>225.75</v>
          </cell>
          <cell r="V537">
            <v>147</v>
          </cell>
          <cell r="W537">
            <v>49.35</v>
          </cell>
          <cell r="Z537">
            <v>31.5</v>
          </cell>
        </row>
        <row r="538">
          <cell r="C538">
            <v>45259</v>
          </cell>
          <cell r="D538">
            <v>120.75</v>
          </cell>
          <cell r="F538">
            <v>120.75</v>
          </cell>
          <cell r="L538">
            <v>151.19999999999999</v>
          </cell>
          <cell r="P538">
            <v>0</v>
          </cell>
          <cell r="Q538">
            <v>231</v>
          </cell>
          <cell r="V538">
            <v>142.80000000000001</v>
          </cell>
          <cell r="W538">
            <v>31.92</v>
          </cell>
          <cell r="Z538">
            <v>0</v>
          </cell>
        </row>
        <row r="539">
          <cell r="C539">
            <v>45261</v>
          </cell>
          <cell r="D539">
            <v>106.26</v>
          </cell>
          <cell r="F539">
            <v>106.26</v>
          </cell>
          <cell r="L539">
            <v>155.4</v>
          </cell>
          <cell r="P539">
            <v>0</v>
          </cell>
          <cell r="Q539">
            <v>236.25</v>
          </cell>
          <cell r="V539">
            <v>140.69999999999999</v>
          </cell>
          <cell r="W539">
            <v>30.66</v>
          </cell>
          <cell r="Z539">
            <v>0</v>
          </cell>
        </row>
        <row r="540">
          <cell r="C540">
            <v>45264</v>
          </cell>
          <cell r="D540">
            <v>148.88999999999999</v>
          </cell>
          <cell r="F540">
            <v>148.88999999999999</v>
          </cell>
          <cell r="L540">
            <v>155.4</v>
          </cell>
          <cell r="P540">
            <v>0</v>
          </cell>
          <cell r="Q540">
            <v>215.25</v>
          </cell>
          <cell r="V540">
            <v>149.1</v>
          </cell>
          <cell r="W540">
            <v>46.515000000000001</v>
          </cell>
          <cell r="Z540">
            <v>0</v>
          </cell>
        </row>
        <row r="541">
          <cell r="C541">
            <v>45265</v>
          </cell>
          <cell r="D541">
            <v>140.69999999999999</v>
          </cell>
          <cell r="F541">
            <v>140.69999999999999</v>
          </cell>
          <cell r="L541">
            <v>153.30000000000001</v>
          </cell>
          <cell r="P541">
            <v>0</v>
          </cell>
          <cell r="Q541">
            <v>225.75</v>
          </cell>
          <cell r="V541">
            <v>149.1</v>
          </cell>
          <cell r="W541">
            <v>40.950000000000003</v>
          </cell>
          <cell r="Z541">
            <v>0</v>
          </cell>
        </row>
        <row r="542">
          <cell r="C542">
            <v>45271</v>
          </cell>
          <cell r="D542">
            <v>172.2</v>
          </cell>
          <cell r="F542">
            <v>172.2</v>
          </cell>
          <cell r="L542">
            <v>220.5</v>
          </cell>
          <cell r="P542">
            <v>220.5</v>
          </cell>
          <cell r="Q542">
            <v>236.25</v>
          </cell>
          <cell r="V542">
            <v>149.1</v>
          </cell>
          <cell r="W542">
            <v>51.45</v>
          </cell>
          <cell r="Z542">
            <v>153.30000000000001</v>
          </cell>
        </row>
        <row r="543">
          <cell r="C543">
            <v>45273</v>
          </cell>
          <cell r="D543">
            <v>116.97</v>
          </cell>
          <cell r="F543">
            <v>116.97</v>
          </cell>
          <cell r="L543">
            <v>157.5</v>
          </cell>
          <cell r="P543">
            <v>0</v>
          </cell>
          <cell r="Q543">
            <v>241.5</v>
          </cell>
          <cell r="V543">
            <v>149.1</v>
          </cell>
          <cell r="W543">
            <v>36.75</v>
          </cell>
          <cell r="Z543">
            <v>176.4</v>
          </cell>
        </row>
        <row r="544">
          <cell r="C544">
            <v>45275</v>
          </cell>
          <cell r="D544">
            <v>115.5</v>
          </cell>
          <cell r="F544">
            <v>115.5</v>
          </cell>
          <cell r="L544">
            <v>144.9</v>
          </cell>
          <cell r="P544">
            <v>0</v>
          </cell>
          <cell r="Q544">
            <v>199.5</v>
          </cell>
          <cell r="V544">
            <v>130.19999999999999</v>
          </cell>
          <cell r="W544">
            <v>45.15</v>
          </cell>
          <cell r="Z544">
            <v>151.19999999999999</v>
          </cell>
        </row>
        <row r="545">
          <cell r="C545">
            <v>45278</v>
          </cell>
          <cell r="D545">
            <v>98.91</v>
          </cell>
          <cell r="F545">
            <v>98.91</v>
          </cell>
          <cell r="L545">
            <v>113.4</v>
          </cell>
          <cell r="P545">
            <v>0</v>
          </cell>
          <cell r="Q545">
            <v>194.25</v>
          </cell>
          <cell r="V545">
            <v>130.19999999999999</v>
          </cell>
          <cell r="W545">
            <v>33.6</v>
          </cell>
          <cell r="Z545">
            <v>0</v>
          </cell>
        </row>
        <row r="546">
          <cell r="C546">
            <v>45280</v>
          </cell>
          <cell r="D546">
            <v>124.11</v>
          </cell>
          <cell r="F546">
            <v>124.11</v>
          </cell>
          <cell r="L546">
            <v>153.30000000000001</v>
          </cell>
          <cell r="P546">
            <v>225.75</v>
          </cell>
          <cell r="Q546">
            <v>241.5</v>
          </cell>
          <cell r="V546">
            <v>155.4</v>
          </cell>
          <cell r="W546">
            <v>37.799999999999997</v>
          </cell>
          <cell r="Z546">
            <v>207.9</v>
          </cell>
        </row>
        <row r="547">
          <cell r="C547">
            <v>45282</v>
          </cell>
          <cell r="D547">
            <v>126</v>
          </cell>
          <cell r="F547">
            <v>126</v>
          </cell>
          <cell r="L547">
            <v>159.6</v>
          </cell>
          <cell r="P547">
            <v>241.5</v>
          </cell>
          <cell r="Q547">
            <v>204.75</v>
          </cell>
          <cell r="V547">
            <v>157.5</v>
          </cell>
          <cell r="W547">
            <v>44.1</v>
          </cell>
          <cell r="Z547">
            <v>231</v>
          </cell>
        </row>
        <row r="548">
          <cell r="C548">
            <v>45286</v>
          </cell>
          <cell r="D548">
            <v>162.75</v>
          </cell>
          <cell r="F548">
            <v>162.75</v>
          </cell>
          <cell r="L548">
            <v>159.6</v>
          </cell>
          <cell r="P548">
            <v>246.75</v>
          </cell>
          <cell r="Q548">
            <v>236.25</v>
          </cell>
          <cell r="V548">
            <v>165.9</v>
          </cell>
          <cell r="W548">
            <v>44.1</v>
          </cell>
          <cell r="Z548">
            <v>252</v>
          </cell>
        </row>
        <row r="549">
          <cell r="C549">
            <v>45287</v>
          </cell>
          <cell r="D549">
            <v>147.63</v>
          </cell>
          <cell r="F549">
            <v>147.63</v>
          </cell>
          <cell r="L549">
            <v>151.19999999999999</v>
          </cell>
          <cell r="P549">
            <v>231</v>
          </cell>
          <cell r="Q549">
            <v>220.5</v>
          </cell>
          <cell r="V549">
            <v>155.4</v>
          </cell>
          <cell r="W549">
            <v>40.950000000000003</v>
          </cell>
          <cell r="Z549">
            <v>220.5</v>
          </cell>
        </row>
        <row r="550">
          <cell r="C550">
            <v>45289</v>
          </cell>
          <cell r="D550">
            <v>113.61</v>
          </cell>
          <cell r="F550">
            <v>113.61</v>
          </cell>
          <cell r="L550">
            <v>136.5</v>
          </cell>
          <cell r="P550">
            <v>225.75</v>
          </cell>
          <cell r="Q550">
            <v>231</v>
          </cell>
          <cell r="V550">
            <v>142.80000000000001</v>
          </cell>
          <cell r="W550">
            <v>37.799999999999997</v>
          </cell>
          <cell r="Z550">
            <v>210</v>
          </cell>
        </row>
        <row r="551">
          <cell r="C551">
            <v>45317</v>
          </cell>
          <cell r="D551">
            <v>99.75</v>
          </cell>
          <cell r="F551">
            <v>99.75</v>
          </cell>
          <cell r="L551">
            <v>128.1</v>
          </cell>
          <cell r="P551">
            <v>0</v>
          </cell>
          <cell r="Q551">
            <v>183.75</v>
          </cell>
          <cell r="V551">
            <v>123.9</v>
          </cell>
          <cell r="W551">
            <v>26.25</v>
          </cell>
          <cell r="Z551">
            <v>0</v>
          </cell>
        </row>
        <row r="552">
          <cell r="C552">
            <v>45321</v>
          </cell>
          <cell r="D552">
            <v>114.4</v>
          </cell>
          <cell r="F552">
            <v>114.4</v>
          </cell>
          <cell r="L552">
            <v>114.4</v>
          </cell>
          <cell r="P552">
            <v>0</v>
          </cell>
          <cell r="Q552">
            <v>189</v>
          </cell>
          <cell r="V552">
            <v>94.5</v>
          </cell>
          <cell r="W552">
            <v>22.05</v>
          </cell>
          <cell r="Z552">
            <v>0</v>
          </cell>
        </row>
        <row r="553">
          <cell r="C553">
            <v>45322</v>
          </cell>
          <cell r="D553">
            <v>119.49</v>
          </cell>
          <cell r="F553">
            <v>119.49</v>
          </cell>
          <cell r="L553">
            <v>157.5</v>
          </cell>
          <cell r="P553">
            <v>0</v>
          </cell>
          <cell r="Q553">
            <v>220.5</v>
          </cell>
          <cell r="V553">
            <v>117.6</v>
          </cell>
          <cell r="W553">
            <v>28.35</v>
          </cell>
          <cell r="Z553">
            <v>0</v>
          </cell>
        </row>
        <row r="554">
          <cell r="C554">
            <v>45324</v>
          </cell>
          <cell r="D554">
            <v>119.49</v>
          </cell>
          <cell r="F554">
            <v>119.49</v>
          </cell>
          <cell r="L554">
            <v>165.9</v>
          </cell>
          <cell r="P554">
            <v>0</v>
          </cell>
          <cell r="Q554">
            <v>257.25</v>
          </cell>
          <cell r="V554">
            <v>138.6</v>
          </cell>
          <cell r="W554">
            <v>35.700000000000003</v>
          </cell>
          <cell r="Z554">
            <v>0</v>
          </cell>
        </row>
        <row r="555">
          <cell r="C555">
            <v>45327</v>
          </cell>
          <cell r="D555">
            <v>173.67</v>
          </cell>
          <cell r="F555">
            <v>173.67</v>
          </cell>
          <cell r="L555">
            <v>153.30000000000001</v>
          </cell>
          <cell r="P555">
            <v>0</v>
          </cell>
          <cell r="Q555">
            <v>278.25</v>
          </cell>
          <cell r="V555">
            <v>140.69999999999999</v>
          </cell>
          <cell r="W555">
            <v>35.700000000000003</v>
          </cell>
          <cell r="Z555">
            <v>203.7</v>
          </cell>
        </row>
        <row r="556">
          <cell r="C556">
            <v>45329</v>
          </cell>
          <cell r="D556">
            <v>118.23</v>
          </cell>
          <cell r="F556">
            <v>118.23</v>
          </cell>
          <cell r="L556">
            <v>165.9</v>
          </cell>
          <cell r="P556">
            <v>0</v>
          </cell>
          <cell r="Q556">
            <v>246.75</v>
          </cell>
          <cell r="V556">
            <v>138.6</v>
          </cell>
          <cell r="W556">
            <v>17.22</v>
          </cell>
          <cell r="Z556">
            <v>210</v>
          </cell>
        </row>
        <row r="557">
          <cell r="C557">
            <v>45331</v>
          </cell>
          <cell r="D557">
            <v>104.16</v>
          </cell>
          <cell r="F557">
            <v>104.16</v>
          </cell>
          <cell r="L557">
            <v>157.5</v>
          </cell>
          <cell r="P557">
            <v>0</v>
          </cell>
          <cell r="Q557">
            <v>246.75</v>
          </cell>
          <cell r="V557">
            <v>136.5</v>
          </cell>
          <cell r="W557">
            <v>18.428000000000001</v>
          </cell>
          <cell r="Z557">
            <v>210</v>
          </cell>
        </row>
        <row r="558">
          <cell r="C558">
            <v>45334</v>
          </cell>
          <cell r="D558">
            <v>107.1</v>
          </cell>
          <cell r="F558">
            <v>107.1</v>
          </cell>
          <cell r="L558">
            <v>140.69999999999999</v>
          </cell>
          <cell r="P558">
            <v>0</v>
          </cell>
          <cell r="Q558">
            <v>236.25</v>
          </cell>
          <cell r="V558">
            <v>134.4</v>
          </cell>
          <cell r="W558">
            <v>28.035</v>
          </cell>
          <cell r="Z558">
            <v>189</v>
          </cell>
        </row>
        <row r="559">
          <cell r="C559">
            <v>45336</v>
          </cell>
          <cell r="D559">
            <v>131.04</v>
          </cell>
          <cell r="F559">
            <v>131.04</v>
          </cell>
          <cell r="L559">
            <v>159.6</v>
          </cell>
          <cell r="P559">
            <v>0</v>
          </cell>
          <cell r="Q559">
            <v>241.5</v>
          </cell>
          <cell r="V559">
            <v>123.9</v>
          </cell>
          <cell r="W559">
            <v>23.625</v>
          </cell>
          <cell r="Z559">
            <v>199.5</v>
          </cell>
        </row>
        <row r="560">
          <cell r="C560">
            <v>45338</v>
          </cell>
          <cell r="D560">
            <v>122.01</v>
          </cell>
          <cell r="F560">
            <v>122.01</v>
          </cell>
          <cell r="L560">
            <v>157.5</v>
          </cell>
          <cell r="P560">
            <v>0</v>
          </cell>
          <cell r="Q560">
            <v>236.25</v>
          </cell>
          <cell r="V560">
            <v>126</v>
          </cell>
          <cell r="W560">
            <v>24.045000000000002</v>
          </cell>
          <cell r="Z560">
            <v>162.75</v>
          </cell>
        </row>
        <row r="561">
          <cell r="C561">
            <v>45342</v>
          </cell>
          <cell r="D561">
            <v>127.89</v>
          </cell>
          <cell r="F561">
            <v>127.89</v>
          </cell>
          <cell r="L561">
            <v>153.30000000000001</v>
          </cell>
          <cell r="P561">
            <v>231</v>
          </cell>
          <cell r="Q561">
            <v>225.75</v>
          </cell>
          <cell r="V561">
            <v>110</v>
          </cell>
          <cell r="W561">
            <v>12.375</v>
          </cell>
          <cell r="Z561">
            <v>220.5</v>
          </cell>
        </row>
        <row r="562">
          <cell r="C562">
            <v>45343</v>
          </cell>
          <cell r="D562">
            <v>137.13</v>
          </cell>
          <cell r="F562">
            <v>137.13</v>
          </cell>
          <cell r="L562">
            <v>155.4</v>
          </cell>
          <cell r="P562">
            <v>278.25</v>
          </cell>
          <cell r="Q562">
            <v>225.75</v>
          </cell>
          <cell r="V562">
            <v>110</v>
          </cell>
          <cell r="W562">
            <v>13.02</v>
          </cell>
          <cell r="Z562">
            <v>215.25</v>
          </cell>
        </row>
        <row r="563">
          <cell r="C563">
            <v>45345</v>
          </cell>
          <cell r="D563">
            <v>126.63</v>
          </cell>
          <cell r="F563">
            <v>126.63</v>
          </cell>
          <cell r="L563">
            <v>156.30000000000001</v>
          </cell>
          <cell r="P563">
            <v>0</v>
          </cell>
          <cell r="Q563">
            <v>183.75</v>
          </cell>
          <cell r="V563">
            <v>46.2</v>
          </cell>
          <cell r="W563">
            <v>20.350000000000001</v>
          </cell>
          <cell r="Z563">
            <v>173.25</v>
          </cell>
        </row>
        <row r="564">
          <cell r="C564">
            <v>45348</v>
          </cell>
          <cell r="D564">
            <v>136.08000000000001</v>
          </cell>
          <cell r="F564">
            <v>136.08000000000001</v>
          </cell>
          <cell r="L564">
            <v>140.69999999999999</v>
          </cell>
          <cell r="P564">
            <v>0</v>
          </cell>
          <cell r="Q564">
            <v>236.25</v>
          </cell>
          <cell r="V564">
            <v>90.3</v>
          </cell>
          <cell r="W564">
            <v>27.3</v>
          </cell>
          <cell r="Z564">
            <v>0</v>
          </cell>
        </row>
        <row r="565">
          <cell r="C565">
            <v>45350</v>
          </cell>
          <cell r="D565">
            <v>106.05</v>
          </cell>
          <cell r="F565">
            <v>106.05</v>
          </cell>
          <cell r="L565">
            <v>147</v>
          </cell>
          <cell r="P565">
            <v>0</v>
          </cell>
          <cell r="Q565">
            <v>215.25</v>
          </cell>
          <cell r="V565">
            <v>107.8</v>
          </cell>
          <cell r="W565">
            <v>52.5</v>
          </cell>
          <cell r="Z565">
            <v>0</v>
          </cell>
        </row>
        <row r="566">
          <cell r="C566">
            <v>45352</v>
          </cell>
          <cell r="D566">
            <v>110.04</v>
          </cell>
          <cell r="F566">
            <v>110.04</v>
          </cell>
          <cell r="L566">
            <v>161.69999999999999</v>
          </cell>
          <cell r="P566">
            <v>0</v>
          </cell>
          <cell r="Q566">
            <v>273</v>
          </cell>
          <cell r="V566">
            <v>143</v>
          </cell>
          <cell r="W566">
            <v>0</v>
          </cell>
          <cell r="Z566">
            <v>0</v>
          </cell>
        </row>
        <row r="567">
          <cell r="C567">
            <v>45355</v>
          </cell>
          <cell r="D567">
            <v>150.36000000000001</v>
          </cell>
          <cell r="F567">
            <v>150.36000000000001</v>
          </cell>
          <cell r="L567">
            <v>174.3</v>
          </cell>
          <cell r="P567">
            <v>0</v>
          </cell>
          <cell r="Q567">
            <v>246.75</v>
          </cell>
          <cell r="V567">
            <v>161.69999999999999</v>
          </cell>
          <cell r="W567">
            <v>27.004999999999999</v>
          </cell>
          <cell r="Z567">
            <v>0</v>
          </cell>
        </row>
        <row r="568">
          <cell r="C568">
            <v>45357</v>
          </cell>
          <cell r="D568">
            <v>107.94</v>
          </cell>
          <cell r="F568">
            <v>107.94</v>
          </cell>
          <cell r="L568">
            <v>151.19999999999999</v>
          </cell>
          <cell r="P568">
            <v>0</v>
          </cell>
          <cell r="Q568">
            <v>236.25</v>
          </cell>
          <cell r="V568">
            <v>143</v>
          </cell>
          <cell r="W568">
            <v>35.365000000000002</v>
          </cell>
          <cell r="Z568">
            <v>183.75</v>
          </cell>
        </row>
        <row r="569">
          <cell r="C569">
            <v>45359</v>
          </cell>
          <cell r="D569">
            <v>111.3</v>
          </cell>
          <cell r="F569">
            <v>111.3</v>
          </cell>
          <cell r="L569">
            <v>155.4</v>
          </cell>
          <cell r="P569">
            <v>0</v>
          </cell>
          <cell r="Q569">
            <v>246.75</v>
          </cell>
          <cell r="V569">
            <v>142.80000000000001</v>
          </cell>
          <cell r="W569">
            <v>32.707999999999998</v>
          </cell>
          <cell r="Z569">
            <v>204.75</v>
          </cell>
        </row>
        <row r="570">
          <cell r="C570">
            <v>45362</v>
          </cell>
          <cell r="D570">
            <v>109.2</v>
          </cell>
          <cell r="F570">
            <v>109.2</v>
          </cell>
          <cell r="L570">
            <v>155.4</v>
          </cell>
          <cell r="P570">
            <v>0</v>
          </cell>
          <cell r="Q570">
            <v>0</v>
          </cell>
          <cell r="V570">
            <v>123.2</v>
          </cell>
          <cell r="W570">
            <v>20.265000000000001</v>
          </cell>
          <cell r="Z570">
            <v>162.75</v>
          </cell>
        </row>
        <row r="571">
          <cell r="C571">
            <v>45364</v>
          </cell>
          <cell r="D571">
            <v>106.26</v>
          </cell>
          <cell r="F571">
            <v>106.26</v>
          </cell>
          <cell r="L571">
            <v>159.6</v>
          </cell>
          <cell r="P571">
            <v>0</v>
          </cell>
          <cell r="Q571">
            <v>0</v>
          </cell>
          <cell r="V571">
            <v>148.5</v>
          </cell>
          <cell r="W571">
            <v>20.9</v>
          </cell>
          <cell r="Z571">
            <v>165</v>
          </cell>
        </row>
        <row r="572">
          <cell r="C572">
            <v>45366</v>
          </cell>
          <cell r="D572">
            <v>101.64</v>
          </cell>
          <cell r="F572">
            <v>101.64</v>
          </cell>
          <cell r="L572">
            <v>86.1</v>
          </cell>
          <cell r="P572">
            <v>0</v>
          </cell>
          <cell r="Q572">
            <v>0</v>
          </cell>
          <cell r="V572">
            <v>129.80000000000001</v>
          </cell>
          <cell r="W572">
            <v>14.85</v>
          </cell>
          <cell r="Z572">
            <v>0</v>
          </cell>
        </row>
        <row r="573">
          <cell r="C573">
            <v>45371</v>
          </cell>
          <cell r="D573">
            <v>133.56</v>
          </cell>
          <cell r="F573">
            <v>133.56</v>
          </cell>
          <cell r="L573">
            <v>149.1</v>
          </cell>
          <cell r="P573">
            <v>0</v>
          </cell>
          <cell r="Q573">
            <v>0</v>
          </cell>
          <cell r="V573">
            <v>116.6</v>
          </cell>
          <cell r="W573">
            <v>8.0329999999999995</v>
          </cell>
          <cell r="Z573">
            <v>236.25</v>
          </cell>
        </row>
        <row r="574">
          <cell r="C574">
            <v>45373</v>
          </cell>
          <cell r="D574">
            <v>119.28</v>
          </cell>
          <cell r="F574">
            <v>119.28</v>
          </cell>
          <cell r="L574">
            <v>126</v>
          </cell>
          <cell r="P574">
            <v>0</v>
          </cell>
          <cell r="Q574">
            <v>0</v>
          </cell>
          <cell r="V574">
            <v>105</v>
          </cell>
          <cell r="W574">
            <v>7.26</v>
          </cell>
          <cell r="Z574">
            <v>178.5</v>
          </cell>
        </row>
        <row r="575">
          <cell r="C575">
            <v>45376</v>
          </cell>
          <cell r="D575">
            <v>84</v>
          </cell>
          <cell r="F575">
            <v>84</v>
          </cell>
          <cell r="L575">
            <v>154</v>
          </cell>
          <cell r="U575">
            <v>2.57</v>
          </cell>
          <cell r="V575">
            <v>84</v>
          </cell>
          <cell r="W575">
            <v>13.8</v>
          </cell>
          <cell r="Z575">
            <v>231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</sheetData>
      <sheetData sheetId="4">
        <row r="8">
          <cell r="C8">
            <v>44431</v>
          </cell>
          <cell r="D8">
            <v>2.2909999999999999</v>
          </cell>
          <cell r="F8">
            <v>2.2909999999999999</v>
          </cell>
        </row>
        <row r="9">
          <cell r="C9">
            <v>44432</v>
          </cell>
          <cell r="D9">
            <v>1.9379999999999999</v>
          </cell>
          <cell r="F9">
            <v>1.9379999999999999</v>
          </cell>
        </row>
        <row r="10">
          <cell r="C10">
            <v>44433</v>
          </cell>
          <cell r="D10">
            <v>1.696</v>
          </cell>
          <cell r="F10">
            <v>1.696</v>
          </cell>
        </row>
        <row r="11">
          <cell r="C11">
            <v>44434</v>
          </cell>
          <cell r="D11">
            <v>1.6180000000000001</v>
          </cell>
          <cell r="F11">
            <v>1.6180000000000001</v>
          </cell>
        </row>
        <row r="12">
          <cell r="C12">
            <v>44435</v>
          </cell>
          <cell r="D12">
            <v>0.82</v>
          </cell>
          <cell r="F12">
            <v>0.82</v>
          </cell>
        </row>
        <row r="13">
          <cell r="C13">
            <v>44436</v>
          </cell>
          <cell r="D13">
            <v>0.48</v>
          </cell>
          <cell r="F13">
            <v>0.48</v>
          </cell>
        </row>
        <row r="14">
          <cell r="C14">
            <v>44437</v>
          </cell>
          <cell r="D14">
            <v>0.2</v>
          </cell>
          <cell r="F14">
            <v>0.2</v>
          </cell>
        </row>
        <row r="15">
          <cell r="C15">
            <v>44438</v>
          </cell>
          <cell r="D15">
            <v>0.128</v>
          </cell>
          <cell r="F15">
            <v>0.128</v>
          </cell>
          <cell r="L15">
            <v>6.0999999999999999E-2</v>
          </cell>
          <cell r="N15">
            <v>1.0649999999999999</v>
          </cell>
          <cell r="V15">
            <v>6.0999999999999999E-2</v>
          </cell>
        </row>
        <row r="16">
          <cell r="C16">
            <v>44439</v>
          </cell>
          <cell r="D16">
            <v>9.0999999999999998E-2</v>
          </cell>
          <cell r="F16">
            <v>9.0999999999999998E-2</v>
          </cell>
        </row>
        <row r="17">
          <cell r="C17">
            <v>44440</v>
          </cell>
          <cell r="D17">
            <v>0.127</v>
          </cell>
          <cell r="F17">
            <v>0.127</v>
          </cell>
        </row>
        <row r="18">
          <cell r="C18">
            <v>44441</v>
          </cell>
          <cell r="D18">
            <v>0.124</v>
          </cell>
          <cell r="F18">
            <v>0.124</v>
          </cell>
        </row>
        <row r="19">
          <cell r="C19">
            <v>44442</v>
          </cell>
          <cell r="D19">
            <v>0.16500000000000001</v>
          </cell>
          <cell r="F19">
            <v>0.16500000000000001</v>
          </cell>
          <cell r="L19">
            <v>6.9000000000000006E-2</v>
          </cell>
        </row>
        <row r="20">
          <cell r="C20">
            <v>44443</v>
          </cell>
          <cell r="D20">
            <v>0.52500000000000002</v>
          </cell>
          <cell r="F20">
            <v>0.52500000000000002</v>
          </cell>
        </row>
        <row r="21">
          <cell r="C21">
            <v>44444</v>
          </cell>
          <cell r="D21">
            <v>0.41899999999999998</v>
          </cell>
          <cell r="F21">
            <v>0.41899999999999998</v>
          </cell>
        </row>
        <row r="22">
          <cell r="C22">
            <v>44445</v>
          </cell>
          <cell r="D22">
            <v>0.55200000000000005</v>
          </cell>
          <cell r="F22">
            <v>0.55200000000000005</v>
          </cell>
          <cell r="G22">
            <v>0.71699999999999997</v>
          </cell>
          <cell r="L22">
            <v>6.0999999999999999E-2</v>
          </cell>
          <cell r="N22">
            <v>2.419</v>
          </cell>
          <cell r="V22">
            <v>6.0999999999999999E-2</v>
          </cell>
        </row>
        <row r="23">
          <cell r="C23">
            <v>44446</v>
          </cell>
          <cell r="D23">
            <v>0.56299999999999994</v>
          </cell>
          <cell r="F23">
            <v>0.56299999999999994</v>
          </cell>
          <cell r="G23">
            <v>0.63500000000000001</v>
          </cell>
          <cell r="H23">
            <v>2.069</v>
          </cell>
          <cell r="I23">
            <v>3.43</v>
          </cell>
          <cell r="J23">
            <v>6.0999999999999999E-2</v>
          </cell>
          <cell r="L23">
            <v>6.0999999999999999E-2</v>
          </cell>
        </row>
        <row r="24">
          <cell r="C24">
            <v>44447</v>
          </cell>
          <cell r="D24">
            <v>0.48799999999999999</v>
          </cell>
          <cell r="F24">
            <v>0.48799999999999999</v>
          </cell>
          <cell r="G24">
            <v>0.53800000000000003</v>
          </cell>
          <cell r="H24">
            <v>1.6160000000000001</v>
          </cell>
          <cell r="I24">
            <v>0.63600000000000001</v>
          </cell>
          <cell r="J24">
            <v>0.155</v>
          </cell>
          <cell r="L24">
            <v>0.14199999999999999</v>
          </cell>
        </row>
        <row r="25">
          <cell r="C25">
            <v>44448</v>
          </cell>
          <cell r="D25">
            <v>0.33900000000000002</v>
          </cell>
          <cell r="F25">
            <v>0.33900000000000002</v>
          </cell>
          <cell r="G25">
            <v>0.32900000000000001</v>
          </cell>
          <cell r="H25">
            <v>1.1000000000000001</v>
          </cell>
          <cell r="I25">
            <v>0.7</v>
          </cell>
          <cell r="J25">
            <v>0.106</v>
          </cell>
          <cell r="L25">
            <v>6.0999999999999999E-2</v>
          </cell>
        </row>
        <row r="26">
          <cell r="C26">
            <v>44449</v>
          </cell>
          <cell r="D26">
            <v>0.22</v>
          </cell>
          <cell r="F26">
            <v>0.22</v>
          </cell>
          <cell r="G26">
            <v>0.21099999999999999</v>
          </cell>
          <cell r="H26">
            <v>0.93</v>
          </cell>
          <cell r="I26">
            <v>0.51</v>
          </cell>
          <cell r="J26">
            <v>6.0999999999999999E-2</v>
          </cell>
          <cell r="L26">
            <v>6.0999999999999999E-2</v>
          </cell>
        </row>
        <row r="27">
          <cell r="C27">
            <v>44450</v>
          </cell>
          <cell r="D27">
            <v>0.157</v>
          </cell>
          <cell r="F27">
            <v>0.157</v>
          </cell>
        </row>
        <row r="28">
          <cell r="C28">
            <v>44451</v>
          </cell>
          <cell r="D28">
            <v>0.22500000000000001</v>
          </cell>
          <cell r="F28">
            <v>0.22500000000000001</v>
          </cell>
        </row>
        <row r="29">
          <cell r="C29">
            <v>44452</v>
          </cell>
          <cell r="D29">
            <v>0.18</v>
          </cell>
          <cell r="F29">
            <v>0.18</v>
          </cell>
          <cell r="G29">
            <v>0.182</v>
          </cell>
          <cell r="H29">
            <v>0.92</v>
          </cell>
          <cell r="I29">
            <v>0.64600000000000002</v>
          </cell>
          <cell r="J29">
            <v>6.0999999999999999E-2</v>
          </cell>
          <cell r="L29">
            <v>6.0999999999999999E-2</v>
          </cell>
          <cell r="N29">
            <v>0.59199999999999997</v>
          </cell>
          <cell r="V29">
            <v>6.0999999999999999E-2</v>
          </cell>
        </row>
        <row r="30">
          <cell r="C30">
            <v>44453</v>
          </cell>
          <cell r="D30">
            <v>0.22700000000000001</v>
          </cell>
          <cell r="F30">
            <v>0.22700000000000001</v>
          </cell>
          <cell r="G30">
            <v>0.24099999999999999</v>
          </cell>
          <cell r="H30">
            <v>0.76</v>
          </cell>
          <cell r="I30">
            <v>0.68</v>
          </cell>
          <cell r="J30">
            <v>6.0999999999999999E-2</v>
          </cell>
          <cell r="L30">
            <v>6.0999999999999999E-2</v>
          </cell>
        </row>
        <row r="31">
          <cell r="C31">
            <v>44454</v>
          </cell>
          <cell r="D31">
            <v>0.249</v>
          </cell>
          <cell r="F31">
            <v>0.249</v>
          </cell>
          <cell r="G31">
            <v>0.25600000000000001</v>
          </cell>
          <cell r="H31">
            <v>0.67</v>
          </cell>
          <cell r="I31">
            <v>0.81399999999999995</v>
          </cell>
          <cell r="J31">
            <v>6.0999999999999999E-2</v>
          </cell>
          <cell r="L31">
            <v>6.9000000000000006E-2</v>
          </cell>
        </row>
        <row r="32">
          <cell r="C32">
            <v>44455</v>
          </cell>
          <cell r="D32">
            <v>9.6000000000000002E-2</v>
          </cell>
          <cell r="F32">
            <v>9.6000000000000002E-2</v>
          </cell>
          <cell r="G32">
            <v>7.6999999999999999E-2</v>
          </cell>
          <cell r="H32">
            <v>0.51200000000000001</v>
          </cell>
          <cell r="I32">
            <v>0.443</v>
          </cell>
          <cell r="J32">
            <v>6.0999999999999999E-2</v>
          </cell>
          <cell r="L32">
            <v>6.0999999999999999E-2</v>
          </cell>
        </row>
        <row r="33">
          <cell r="C33">
            <v>44456</v>
          </cell>
          <cell r="D33">
            <v>0.17599999999999999</v>
          </cell>
          <cell r="F33">
            <v>0.17599999999999999</v>
          </cell>
          <cell r="G33">
            <v>0.18099999999999999</v>
          </cell>
          <cell r="H33">
            <v>0.59299999999999997</v>
          </cell>
          <cell r="I33">
            <v>0.53400000000000003</v>
          </cell>
          <cell r="J33">
            <v>6.0999999999999999E-2</v>
          </cell>
          <cell r="L33">
            <v>6.0999999999999999E-2</v>
          </cell>
        </row>
        <row r="34">
          <cell r="C34">
            <v>44457</v>
          </cell>
          <cell r="D34">
            <v>0.19500000000000001</v>
          </cell>
          <cell r="F34">
            <v>0.19500000000000001</v>
          </cell>
        </row>
        <row r="35">
          <cell r="C35">
            <v>44458</v>
          </cell>
          <cell r="D35">
            <v>0.13900000000000001</v>
          </cell>
          <cell r="F35">
            <v>0.13900000000000001</v>
          </cell>
        </row>
        <row r="36">
          <cell r="C36">
            <v>44459</v>
          </cell>
          <cell r="D36">
            <v>0.17100000000000001</v>
          </cell>
          <cell r="F36">
            <v>0.17100000000000001</v>
          </cell>
          <cell r="L36">
            <v>6.0999999999999999E-2</v>
          </cell>
          <cell r="N36">
            <v>0.44700000000000001</v>
          </cell>
          <cell r="V36">
            <v>6.0999999999999999E-2</v>
          </cell>
        </row>
        <row r="37">
          <cell r="C37">
            <v>44462</v>
          </cell>
          <cell r="D37">
            <v>0.46400000000000002</v>
          </cell>
          <cell r="F37">
            <v>0.46400000000000002</v>
          </cell>
          <cell r="L37">
            <v>0.11799999999999999</v>
          </cell>
          <cell r="V37">
            <v>6.0999999999999999E-2</v>
          </cell>
          <cell r="W37">
            <v>6.0999999999999999E-2</v>
          </cell>
          <cell r="X37">
            <v>6.0999999999999999E-2</v>
          </cell>
        </row>
        <row r="38">
          <cell r="C38" t="str">
            <v>29-30/09/2021</v>
          </cell>
          <cell r="D38">
            <v>0.14000000000000001</v>
          </cell>
          <cell r="F38">
            <v>0.14000000000000001</v>
          </cell>
          <cell r="L38">
            <v>6.0999999999999999E-2</v>
          </cell>
          <cell r="V38">
            <v>6.0999999999999999E-2</v>
          </cell>
          <cell r="W38">
            <v>6.0999999999999999E-2</v>
          </cell>
          <cell r="X38">
            <v>6.0999999999999999E-2</v>
          </cell>
          <cell r="Z38">
            <v>0.51</v>
          </cell>
          <cell r="AA38">
            <v>0.3</v>
          </cell>
        </row>
        <row r="39">
          <cell r="C39" t="str">
            <v>07-08/10/2021</v>
          </cell>
          <cell r="D39">
            <v>6.0999999999999999E-2</v>
          </cell>
          <cell r="F39">
            <v>6.0999999999999999E-2</v>
          </cell>
          <cell r="L39">
            <v>6.0999999999999999E-2</v>
          </cell>
          <cell r="V39">
            <v>6.0999999999999999E-2</v>
          </cell>
          <cell r="W39">
            <v>6.0999999999999999E-2</v>
          </cell>
          <cell r="X39">
            <v>6.0999999999999999E-2</v>
          </cell>
          <cell r="Z39">
            <v>0.41099999999999998</v>
          </cell>
          <cell r="AA39">
            <v>0.192</v>
          </cell>
        </row>
        <row r="40">
          <cell r="C40" t="str">
            <v>13-15/10/2021</v>
          </cell>
          <cell r="D40">
            <v>0.13500000000000001</v>
          </cell>
          <cell r="F40">
            <v>0.13500000000000001</v>
          </cell>
          <cell r="L40">
            <v>6.0999999999999999E-2</v>
          </cell>
          <cell r="V40">
            <v>6.0999999999999999E-2</v>
          </cell>
          <cell r="W40">
            <v>6.0999999999999999E-2</v>
          </cell>
          <cell r="X40">
            <v>6.0999999999999999E-2</v>
          </cell>
          <cell r="Z40">
            <v>0.47399999999999998</v>
          </cell>
          <cell r="AA40">
            <v>0.155</v>
          </cell>
        </row>
        <row r="41">
          <cell r="C41" t="str">
            <v>20-22/10/2021</v>
          </cell>
          <cell r="D41">
            <v>0.215</v>
          </cell>
          <cell r="F41">
            <v>0.215</v>
          </cell>
          <cell r="L41">
            <v>6.0999999999999999E-2</v>
          </cell>
          <cell r="V41">
            <v>6.0999999999999999E-2</v>
          </cell>
          <cell r="W41">
            <v>6.0999999999999999E-2</v>
          </cell>
          <cell r="X41">
            <v>6.0999999999999999E-2</v>
          </cell>
          <cell r="Z41">
            <v>0.435</v>
          </cell>
        </row>
        <row r="42">
          <cell r="C42" t="str">
            <v>27-28/10/2021</v>
          </cell>
          <cell r="D42">
            <v>0.48799999999999999</v>
          </cell>
          <cell r="F42">
            <v>0.48799999999999999</v>
          </cell>
          <cell r="L42">
            <v>0.27100000000000002</v>
          </cell>
          <cell r="V42">
            <v>6.0999999999999999E-2</v>
          </cell>
          <cell r="W42">
            <v>6.0999999999999999E-2</v>
          </cell>
          <cell r="X42">
            <v>6.0999999999999999E-2</v>
          </cell>
          <cell r="Z42">
            <v>0.44400000000000001</v>
          </cell>
          <cell r="AA42">
            <v>0.42099999999999999</v>
          </cell>
        </row>
        <row r="43">
          <cell r="C43" t="str">
            <v>04-05/11/2021</v>
          </cell>
          <cell r="D43">
            <v>0.43</v>
          </cell>
          <cell r="F43">
            <v>0.43</v>
          </cell>
          <cell r="L43">
            <v>8.4000000000000005E-2</v>
          </cell>
          <cell r="V43">
            <v>6.0999999999999999E-2</v>
          </cell>
          <cell r="W43">
            <v>6.0999999999999999E-2</v>
          </cell>
          <cell r="X43">
            <v>6.0999999999999999E-2</v>
          </cell>
          <cell r="Z43">
            <v>0.375</v>
          </cell>
          <cell r="AA43">
            <v>0.38900000000000001</v>
          </cell>
        </row>
        <row r="44">
          <cell r="C44" t="str">
            <v>10-11/11/2021</v>
          </cell>
          <cell r="D44">
            <v>0.56899999999999995</v>
          </cell>
          <cell r="F44">
            <v>0.56899999999999995</v>
          </cell>
          <cell r="L44">
            <v>0.20499999999999999</v>
          </cell>
          <cell r="V44">
            <v>6.0999999999999999E-2</v>
          </cell>
          <cell r="W44">
            <v>6.0999999999999999E-2</v>
          </cell>
          <cell r="X44">
            <v>6.0999999999999999E-2</v>
          </cell>
          <cell r="Z44">
            <v>0.49299999999999999</v>
          </cell>
          <cell r="AA44">
            <v>0.50600000000000001</v>
          </cell>
        </row>
        <row r="45">
          <cell r="C45" t="str">
            <v>17-18/11/2021</v>
          </cell>
          <cell r="D45">
            <v>0.30299999999999999</v>
          </cell>
          <cell r="F45">
            <v>0.30299999999999999</v>
          </cell>
          <cell r="L45">
            <v>6.0999999999999999E-2</v>
          </cell>
          <cell r="V45">
            <v>0.47799999999999998</v>
          </cell>
          <cell r="W45">
            <v>0.746</v>
          </cell>
          <cell r="X45">
            <v>0.93</v>
          </cell>
          <cell r="Z45">
            <v>0.38200000000000001</v>
          </cell>
          <cell r="AA45">
            <v>0.34899999999999998</v>
          </cell>
        </row>
        <row r="46">
          <cell r="C46" t="str">
            <v>24-25/11/2021</v>
          </cell>
          <cell r="D46">
            <v>0.67800000000000005</v>
          </cell>
          <cell r="F46">
            <v>0.67800000000000005</v>
          </cell>
          <cell r="L46">
            <v>0.191</v>
          </cell>
          <cell r="Q46">
            <v>0.78</v>
          </cell>
          <cell r="R46">
            <v>0.99099999999999999</v>
          </cell>
          <cell r="V46">
            <v>6.0999999999999999E-2</v>
          </cell>
          <cell r="W46">
            <v>6.0999999999999999E-2</v>
          </cell>
          <cell r="X46">
            <v>8.4000000000000005E-2</v>
          </cell>
          <cell r="Z46">
            <v>0.67800000000000005</v>
          </cell>
          <cell r="AA46">
            <v>0.73799999999999999</v>
          </cell>
        </row>
        <row r="47">
          <cell r="C47" t="str">
            <v>01-02/12/2021</v>
          </cell>
          <cell r="D47">
            <v>0.40200000000000002</v>
          </cell>
          <cell r="F47">
            <v>0.40200000000000002</v>
          </cell>
          <cell r="L47">
            <v>6.7000000000000004E-2</v>
          </cell>
          <cell r="Q47">
            <v>0.28000000000000003</v>
          </cell>
          <cell r="R47">
            <v>0.41699999999999998</v>
          </cell>
          <cell r="V47">
            <v>6.0999999999999999E-2</v>
          </cell>
          <cell r="W47">
            <v>6.0999999999999999E-2</v>
          </cell>
          <cell r="X47">
            <v>6.0999999999999999E-2</v>
          </cell>
          <cell r="Z47">
            <v>0.374</v>
          </cell>
          <cell r="AA47">
            <v>0.40200000000000002</v>
          </cell>
        </row>
        <row r="48">
          <cell r="C48" t="str">
            <v>09-10/12/2021</v>
          </cell>
          <cell r="D48">
            <v>0.47599999999999998</v>
          </cell>
          <cell r="F48">
            <v>0.47599999999999998</v>
          </cell>
          <cell r="L48">
            <v>7.2999999999999995E-2</v>
          </cell>
          <cell r="Q48">
            <v>0.22800000000000001</v>
          </cell>
          <cell r="R48">
            <v>0.33800000000000002</v>
          </cell>
          <cell r="U48">
            <v>3.7999999999999999E-2</v>
          </cell>
          <cell r="V48">
            <v>6.0999999999999999E-2</v>
          </cell>
          <cell r="W48">
            <v>6.0999999999999999E-2</v>
          </cell>
          <cell r="X48">
            <v>6.0999999999999999E-2</v>
          </cell>
          <cell r="Y48">
            <v>9.4E-2</v>
          </cell>
          <cell r="Z48">
            <v>0.48699999999999999</v>
          </cell>
          <cell r="AA48">
            <v>0.39700000000000002</v>
          </cell>
        </row>
        <row r="49">
          <cell r="C49" t="str">
            <v>15-17/12/2021</v>
          </cell>
          <cell r="D49">
            <v>8.1000000000000003E-2</v>
          </cell>
          <cell r="F49">
            <v>8.1000000000000003E-2</v>
          </cell>
          <cell r="L49">
            <v>0.54500000000000004</v>
          </cell>
          <cell r="Q49">
            <v>0.19400000000000001</v>
          </cell>
          <cell r="R49">
            <v>0.32600000000000001</v>
          </cell>
          <cell r="V49">
            <v>6.0999999999999999E-2</v>
          </cell>
          <cell r="W49">
            <v>6.0999999999999999E-2</v>
          </cell>
          <cell r="X49">
            <v>6.0999999999999999E-2</v>
          </cell>
          <cell r="Z49">
            <v>0.38</v>
          </cell>
        </row>
        <row r="50">
          <cell r="C50" t="str">
            <v>22-23/12/2021</v>
          </cell>
          <cell r="D50">
            <v>0.39900000000000002</v>
          </cell>
          <cell r="F50">
            <v>0.39900000000000002</v>
          </cell>
          <cell r="L50">
            <v>6.7000000000000004E-2</v>
          </cell>
          <cell r="Q50">
            <v>0.17100000000000001</v>
          </cell>
          <cell r="R50">
            <v>0.25700000000000001</v>
          </cell>
          <cell r="V50">
            <v>6.0999999999999999E-2</v>
          </cell>
          <cell r="W50">
            <v>6.0999999999999999E-2</v>
          </cell>
          <cell r="X50">
            <v>6.0999999999999999E-2</v>
          </cell>
          <cell r="Y50">
            <v>0.106</v>
          </cell>
          <cell r="Z50">
            <v>0.39500000000000002</v>
          </cell>
          <cell r="AA50">
            <v>0.28199999999999997</v>
          </cell>
        </row>
        <row r="51">
          <cell r="C51" t="str">
            <v>29-30/12/2021</v>
          </cell>
          <cell r="D51">
            <v>0.39800000000000002</v>
          </cell>
          <cell r="F51">
            <v>0.39800000000000002</v>
          </cell>
          <cell r="L51">
            <v>8.7999999999999995E-2</v>
          </cell>
          <cell r="Q51">
            <v>0.40500000000000003</v>
          </cell>
          <cell r="R51">
            <v>0.23100000000000001</v>
          </cell>
          <cell r="V51">
            <v>6.0999999999999999E-2</v>
          </cell>
          <cell r="W51">
            <v>6.0999999999999999E-2</v>
          </cell>
          <cell r="X51">
            <v>6.0999999999999999E-2</v>
          </cell>
          <cell r="Z51">
            <v>0.17699999999999999</v>
          </cell>
          <cell r="AA51">
            <v>0.375</v>
          </cell>
        </row>
        <row r="52">
          <cell r="C52" t="str">
            <v>03-04/01/2022</v>
          </cell>
          <cell r="D52">
            <v>0.40300000000000002</v>
          </cell>
          <cell r="F52">
            <v>0.40300000000000002</v>
          </cell>
          <cell r="L52">
            <v>8.7999999999999995E-2</v>
          </cell>
          <cell r="Q52">
            <v>0.17399999999999999</v>
          </cell>
          <cell r="R52">
            <v>0.187</v>
          </cell>
          <cell r="V52">
            <v>6.0999999999999999E-2</v>
          </cell>
          <cell r="W52">
            <v>6.0999999999999999E-2</v>
          </cell>
          <cell r="X52">
            <v>6.0999999999999999E-2</v>
          </cell>
          <cell r="Y52">
            <v>0.33900000000000002</v>
          </cell>
          <cell r="Z52">
            <v>0.55500000000000005</v>
          </cell>
          <cell r="AA52">
            <v>0.5</v>
          </cell>
        </row>
        <row r="53">
          <cell r="C53" t="str">
            <v>12-13/01/2022</v>
          </cell>
          <cell r="D53">
            <v>0.37</v>
          </cell>
          <cell r="F53">
            <v>0.37</v>
          </cell>
          <cell r="L53">
            <v>0.218</v>
          </cell>
          <cell r="Q53">
            <v>0.18099999999999999</v>
          </cell>
          <cell r="R53">
            <v>0.20399999999999999</v>
          </cell>
          <cell r="V53">
            <v>7.1999999999999995E-2</v>
          </cell>
          <cell r="W53">
            <v>6.0999999999999999E-2</v>
          </cell>
          <cell r="X53">
            <v>6.0999999999999999E-2</v>
          </cell>
          <cell r="Y53">
            <v>0.19600000000000001</v>
          </cell>
          <cell r="Z53">
            <v>0.503</v>
          </cell>
          <cell r="AA53">
            <v>0.46700000000000003</v>
          </cell>
        </row>
        <row r="54">
          <cell r="C54" t="str">
            <v>19-20/01/2022</v>
          </cell>
          <cell r="D54">
            <v>1.341</v>
          </cell>
          <cell r="F54">
            <v>1.341</v>
          </cell>
          <cell r="L54">
            <v>7.0999999999999994E-2</v>
          </cell>
          <cell r="Q54">
            <v>0.15</v>
          </cell>
          <cell r="R54">
            <v>0.17199999999999999</v>
          </cell>
          <cell r="V54">
            <v>6.0999999999999999E-2</v>
          </cell>
          <cell r="W54">
            <v>6.0999999999999999E-2</v>
          </cell>
          <cell r="X54">
            <v>6.0999999999999999E-2</v>
          </cell>
          <cell r="Y54">
            <v>0.17199999999999999</v>
          </cell>
          <cell r="Z54">
            <v>0.90700000000000003</v>
          </cell>
          <cell r="AA54">
            <v>0.86599999999999999</v>
          </cell>
        </row>
        <row r="55">
          <cell r="C55" t="str">
            <v>24-25/01/2022</v>
          </cell>
          <cell r="D55">
            <v>0.47399999999999998</v>
          </cell>
          <cell r="F55">
            <v>0.47399999999999998</v>
          </cell>
          <cell r="L55">
            <v>0.113</v>
          </cell>
          <cell r="Q55">
            <v>0.18099999999999999</v>
          </cell>
          <cell r="R55">
            <v>0.22900000000000001</v>
          </cell>
          <cell r="U55">
            <v>6.4000000000000001E-2</v>
          </cell>
          <cell r="V55">
            <v>6.0999999999999999E-2</v>
          </cell>
          <cell r="W55">
            <v>6.0999999999999999E-2</v>
          </cell>
          <cell r="X55">
            <v>6.5000000000000002E-2</v>
          </cell>
          <cell r="Y55">
            <v>0.185</v>
          </cell>
          <cell r="Z55">
            <v>0.94</v>
          </cell>
          <cell r="AA55">
            <v>0.40699999999999997</v>
          </cell>
        </row>
        <row r="56">
          <cell r="C56" t="str">
            <v>01-02/02/2022</v>
          </cell>
          <cell r="D56">
            <v>0.53900000000000003</v>
          </cell>
          <cell r="F56">
            <v>0.53900000000000003</v>
          </cell>
          <cell r="L56">
            <v>7.3999999999999996E-2</v>
          </cell>
          <cell r="Q56">
            <v>0.17899999999999999</v>
          </cell>
          <cell r="R56">
            <v>0.247</v>
          </cell>
          <cell r="U56">
            <v>0.115</v>
          </cell>
          <cell r="V56">
            <v>6.0999999999999999E-2</v>
          </cell>
          <cell r="W56">
            <v>6.0999999999999999E-2</v>
          </cell>
          <cell r="X56">
            <v>6.0999999999999999E-2</v>
          </cell>
          <cell r="Y56">
            <v>6.0999999999999999E-2</v>
          </cell>
          <cell r="Z56">
            <v>0.56200000000000006</v>
          </cell>
          <cell r="AA56">
            <v>0.57999999999999996</v>
          </cell>
        </row>
        <row r="57">
          <cell r="C57" t="str">
            <v>09-10/02/2022</v>
          </cell>
          <cell r="D57">
            <v>0.46</v>
          </cell>
          <cell r="F57">
            <v>0.46</v>
          </cell>
          <cell r="L57">
            <v>6.0999999999999999E-2</v>
          </cell>
          <cell r="Q57">
            <v>0.114</v>
          </cell>
          <cell r="R57">
            <v>0.151</v>
          </cell>
          <cell r="V57">
            <v>6.0999999999999999E-2</v>
          </cell>
          <cell r="W57">
            <v>6.0999999999999999E-2</v>
          </cell>
          <cell r="X57">
            <v>6.0999999999999999E-2</v>
          </cell>
          <cell r="Z57">
            <v>0.309</v>
          </cell>
          <cell r="AA57">
            <v>0.247</v>
          </cell>
        </row>
        <row r="58">
          <cell r="C58" t="str">
            <v>15-16/02/2022</v>
          </cell>
          <cell r="D58">
            <v>0.33500000000000002</v>
          </cell>
          <cell r="F58">
            <v>0.33500000000000002</v>
          </cell>
          <cell r="L58">
            <v>0.08</v>
          </cell>
          <cell r="Q58">
            <v>0.114</v>
          </cell>
          <cell r="R58">
            <v>0.11600000000000001</v>
          </cell>
          <cell r="V58">
            <v>6.0999999999999999E-2</v>
          </cell>
          <cell r="W58">
            <v>6.0999999999999999E-2</v>
          </cell>
          <cell r="X58">
            <v>6.0999999999999999E-2</v>
          </cell>
          <cell r="Y58">
            <v>9.9000000000000005E-2</v>
          </cell>
          <cell r="Z58">
            <v>0.371</v>
          </cell>
          <cell r="AA58">
            <v>0.45800000000000002</v>
          </cell>
        </row>
        <row r="59">
          <cell r="C59" t="str">
            <v>23-24/02/2022</v>
          </cell>
          <cell r="D59">
            <v>9.1999999999999998E-2</v>
          </cell>
          <cell r="F59">
            <v>9.1999999999999998E-2</v>
          </cell>
          <cell r="L59">
            <v>6.0999999999999999E-2</v>
          </cell>
          <cell r="Q59">
            <v>9.6000000000000002E-2</v>
          </cell>
          <cell r="R59">
            <v>7.5999999999999998E-2</v>
          </cell>
          <cell r="V59">
            <v>6.0999999999999999E-2</v>
          </cell>
          <cell r="W59">
            <v>6.0999999999999999E-2</v>
          </cell>
          <cell r="X59">
            <v>6.0999999999999999E-2</v>
          </cell>
          <cell r="Y59">
            <v>6.0999999999999999E-2</v>
          </cell>
          <cell r="Z59">
            <v>0.318</v>
          </cell>
          <cell r="AA59">
            <v>0.20100000000000001</v>
          </cell>
        </row>
        <row r="60">
          <cell r="C60" t="str">
            <v>01-02/03/2022</v>
          </cell>
          <cell r="D60">
            <v>0.182</v>
          </cell>
          <cell r="F60">
            <v>0.182</v>
          </cell>
          <cell r="L60">
            <v>7.1999999999999995E-2</v>
          </cell>
          <cell r="Q60">
            <v>0.13900000000000001</v>
          </cell>
          <cell r="R60">
            <v>6.0999999999999999E-2</v>
          </cell>
          <cell r="V60">
            <v>9.5000000000000001E-2</v>
          </cell>
          <cell r="W60">
            <v>6.0999999999999999E-2</v>
          </cell>
          <cell r="X60">
            <v>6.9000000000000006E-2</v>
          </cell>
          <cell r="Y60">
            <v>0</v>
          </cell>
          <cell r="Z60">
            <v>0.28399999999999997</v>
          </cell>
          <cell r="AA60">
            <v>0</v>
          </cell>
        </row>
        <row r="61">
          <cell r="C61" t="str">
            <v>09-10/03/2022</v>
          </cell>
          <cell r="D61">
            <v>0.221</v>
          </cell>
          <cell r="F61">
            <v>0.221</v>
          </cell>
          <cell r="L61">
            <v>6.0999999999999999E-2</v>
          </cell>
          <cell r="Q61">
            <v>0.17</v>
          </cell>
          <cell r="R61">
            <v>0.17</v>
          </cell>
          <cell r="U61">
            <v>6.0999999999999999E-2</v>
          </cell>
          <cell r="V61">
            <v>6.0999999999999999E-2</v>
          </cell>
          <cell r="W61">
            <v>6.0999999999999999E-2</v>
          </cell>
          <cell r="X61">
            <v>0.126</v>
          </cell>
          <cell r="Y61">
            <v>6.0999999999999999E-2</v>
          </cell>
          <cell r="Z61">
            <v>0.33600000000000002</v>
          </cell>
          <cell r="AA61">
            <v>0.20799999999999999</v>
          </cell>
        </row>
        <row r="62">
          <cell r="C62" t="str">
            <v>14-15/03/2022</v>
          </cell>
          <cell r="D62">
            <v>0.23</v>
          </cell>
          <cell r="F62">
            <v>0.23</v>
          </cell>
          <cell r="L62">
            <v>6.0999999999999999E-2</v>
          </cell>
          <cell r="Q62">
            <v>0.252</v>
          </cell>
          <cell r="R62">
            <v>0.155</v>
          </cell>
          <cell r="V62">
            <v>6.0999999999999999E-2</v>
          </cell>
          <cell r="W62">
            <v>6.0999999999999999E-2</v>
          </cell>
          <cell r="Y62">
            <v>6.0999999999999999E-2</v>
          </cell>
          <cell r="Z62">
            <v>0.36199999999999999</v>
          </cell>
        </row>
        <row r="63">
          <cell r="C63" t="str">
            <v>22-24/03/2022</v>
          </cell>
          <cell r="D63">
            <v>1.2609999999999999</v>
          </cell>
          <cell r="F63">
            <v>1.2609999999999999</v>
          </cell>
          <cell r="L63">
            <v>1.0069999999999999</v>
          </cell>
          <cell r="Q63">
            <v>0.76100000000000001</v>
          </cell>
          <cell r="R63">
            <v>0.37</v>
          </cell>
          <cell r="U63">
            <v>6.0999999999999999E-2</v>
          </cell>
          <cell r="V63">
            <v>6.0999999999999999E-2</v>
          </cell>
          <cell r="W63">
            <v>6.0999999999999999E-2</v>
          </cell>
          <cell r="Y63">
            <v>1.476</v>
          </cell>
          <cell r="Z63">
            <v>1.222</v>
          </cell>
        </row>
        <row r="64">
          <cell r="C64" t="str">
            <v>30-31/03/2022</v>
          </cell>
          <cell r="D64">
            <v>0.89900000000000002</v>
          </cell>
          <cell r="F64">
            <v>0.89900000000000002</v>
          </cell>
          <cell r="L64">
            <v>0.40100000000000002</v>
          </cell>
          <cell r="P64">
            <v>0.496</v>
          </cell>
          <cell r="Q64">
            <v>0.42699999999999999</v>
          </cell>
          <cell r="R64">
            <v>0.28599999999999998</v>
          </cell>
          <cell r="U64">
            <v>6.0999999999999999E-2</v>
          </cell>
          <cell r="V64">
            <v>6.0999999999999999E-2</v>
          </cell>
          <cell r="W64">
            <v>6.0999999999999999E-2</v>
          </cell>
          <cell r="X64">
            <v>0.38500000000000001</v>
          </cell>
          <cell r="Y64">
            <v>0.98899999999999999</v>
          </cell>
          <cell r="Z64">
            <v>1.016</v>
          </cell>
        </row>
        <row r="65">
          <cell r="C65" t="str">
            <v>04-06/04/2022</v>
          </cell>
          <cell r="D65">
            <v>0.88400000000000001</v>
          </cell>
          <cell r="F65">
            <v>0.88400000000000001</v>
          </cell>
          <cell r="L65">
            <v>0.28499999999999998</v>
          </cell>
          <cell r="P65">
            <v>1.2549999999999999</v>
          </cell>
          <cell r="Q65">
            <v>0.27600000000000002</v>
          </cell>
          <cell r="R65">
            <v>0.74</v>
          </cell>
          <cell r="T65">
            <v>0.56299999999999994</v>
          </cell>
          <cell r="U65">
            <v>6.0999999999999999E-2</v>
          </cell>
          <cell r="V65">
            <v>0.106</v>
          </cell>
          <cell r="W65">
            <v>6.0999999999999999E-2</v>
          </cell>
          <cell r="X65">
            <v>0.44600000000000001</v>
          </cell>
          <cell r="Y65">
            <v>0.4</v>
          </cell>
          <cell r="Z65">
            <v>0.59899999999999998</v>
          </cell>
        </row>
        <row r="66">
          <cell r="C66">
            <v>44662</v>
          </cell>
          <cell r="D66">
            <v>0.56000000000000005</v>
          </cell>
          <cell r="F66">
            <v>0.56000000000000005</v>
          </cell>
          <cell r="L66">
            <v>0.38700000000000001</v>
          </cell>
          <cell r="P66">
            <v>0.19900000000000001</v>
          </cell>
          <cell r="Q66">
            <v>0.308</v>
          </cell>
          <cell r="R66">
            <v>0.25600000000000001</v>
          </cell>
          <cell r="U66">
            <v>6.0999999999999999E-2</v>
          </cell>
          <cell r="V66">
            <v>6.0999999999999999E-2</v>
          </cell>
          <cell r="W66">
            <v>6.0999999999999999E-2</v>
          </cell>
          <cell r="Y66">
            <v>0.34100000000000003</v>
          </cell>
          <cell r="Z66">
            <v>0.89700000000000002</v>
          </cell>
        </row>
        <row r="67">
          <cell r="C67">
            <v>44672</v>
          </cell>
          <cell r="D67">
            <v>0.80700000000000005</v>
          </cell>
          <cell r="F67">
            <v>0.80700000000000005</v>
          </cell>
          <cell r="L67">
            <v>0.20599999999999999</v>
          </cell>
          <cell r="Q67">
            <v>0.26900000000000002</v>
          </cell>
          <cell r="R67">
            <v>6.0999999999999999E-2</v>
          </cell>
          <cell r="U67">
            <v>6.0999999999999999E-2</v>
          </cell>
          <cell r="V67">
            <v>6.0999999999999999E-2</v>
          </cell>
          <cell r="W67">
            <v>6.0999999999999999E-2</v>
          </cell>
          <cell r="X67">
            <v>6.0999999999999999E-2</v>
          </cell>
          <cell r="Y67">
            <v>0.45900000000000002</v>
          </cell>
          <cell r="Z67">
            <v>1.159</v>
          </cell>
        </row>
        <row r="68">
          <cell r="C68" t="str">
            <v>26-27/04/2022</v>
          </cell>
          <cell r="D68">
            <v>0.83399999999999996</v>
          </cell>
          <cell r="F68">
            <v>0.83399999999999996</v>
          </cell>
          <cell r="L68">
            <v>6.0999999999999999E-2</v>
          </cell>
          <cell r="Q68">
            <v>0.14299999999999999</v>
          </cell>
          <cell r="R68">
            <v>0.156</v>
          </cell>
          <cell r="U68">
            <v>6.0999999999999999E-2</v>
          </cell>
          <cell r="V68">
            <v>6.0999999999999999E-2</v>
          </cell>
          <cell r="W68">
            <v>6.0999999999999999E-2</v>
          </cell>
          <cell r="X68">
            <v>0.08</v>
          </cell>
          <cell r="Y68">
            <v>0.214</v>
          </cell>
          <cell r="Z68">
            <v>0.59599999999999997</v>
          </cell>
        </row>
        <row r="69">
          <cell r="C69">
            <v>44686</v>
          </cell>
          <cell r="D69">
            <v>0.93600000000000005</v>
          </cell>
          <cell r="F69">
            <v>0.93600000000000005</v>
          </cell>
          <cell r="L69">
            <v>0.45300000000000001</v>
          </cell>
          <cell r="P69">
            <v>0.379</v>
          </cell>
          <cell r="Q69">
            <v>0.40100000000000002</v>
          </cell>
          <cell r="R69">
            <v>0.14799999999999999</v>
          </cell>
          <cell r="U69">
            <v>6.0999999999999999E-2</v>
          </cell>
          <cell r="V69">
            <v>6.0999999999999999E-2</v>
          </cell>
          <cell r="W69">
            <v>6.0999999999999999E-2</v>
          </cell>
          <cell r="X69">
            <v>6.0999999999999999E-2</v>
          </cell>
          <cell r="Y69">
            <v>0.20200000000000001</v>
          </cell>
          <cell r="Z69">
            <v>0.379</v>
          </cell>
        </row>
        <row r="70">
          <cell r="C70" t="str">
            <v>11-12/05/2022</v>
          </cell>
          <cell r="D70">
            <v>1.169</v>
          </cell>
          <cell r="F70">
            <v>1.169</v>
          </cell>
          <cell r="L70">
            <v>0.17299999999999999</v>
          </cell>
          <cell r="Q70">
            <v>0.152</v>
          </cell>
          <cell r="R70">
            <v>0.14299999999999999</v>
          </cell>
          <cell r="U70">
            <v>6.0999999999999999E-2</v>
          </cell>
          <cell r="V70">
            <v>6.0999999999999999E-2</v>
          </cell>
          <cell r="W70">
            <v>6.0999999999999999E-2</v>
          </cell>
          <cell r="X70">
            <v>6.0999999999999999E-2</v>
          </cell>
          <cell r="Z70">
            <v>0.26</v>
          </cell>
        </row>
        <row r="71">
          <cell r="C71" t="str">
            <v>18-19/05/2022</v>
          </cell>
          <cell r="D71">
            <v>0.64300000000000002</v>
          </cell>
          <cell r="F71">
            <v>0.64300000000000002</v>
          </cell>
          <cell r="L71">
            <v>0.249</v>
          </cell>
          <cell r="Q71">
            <v>0.112</v>
          </cell>
          <cell r="R71">
            <v>0.125</v>
          </cell>
          <cell r="U71">
            <v>6.0999999999999999E-2</v>
          </cell>
          <cell r="V71">
            <v>6.0999999999999999E-2</v>
          </cell>
          <cell r="W71">
            <v>6.3E-2</v>
          </cell>
          <cell r="X71">
            <v>6.0999999999999999E-2</v>
          </cell>
          <cell r="Z71">
            <v>0.318</v>
          </cell>
        </row>
        <row r="72">
          <cell r="C72" t="str">
            <v>25-26/05/2022</v>
          </cell>
          <cell r="D72">
            <v>0.749</v>
          </cell>
          <cell r="F72">
            <v>0.749</v>
          </cell>
          <cell r="L72">
            <v>0.113</v>
          </cell>
          <cell r="Q72">
            <v>0.17599999999999999</v>
          </cell>
          <cell r="R72">
            <v>0.108</v>
          </cell>
          <cell r="U72">
            <v>6.0999999999999999E-2</v>
          </cell>
          <cell r="V72">
            <v>6.0999999999999999E-2</v>
          </cell>
          <cell r="W72">
            <v>6.0999999999999999E-2</v>
          </cell>
          <cell r="X72">
            <v>6.0999999999999999E-2</v>
          </cell>
          <cell r="Y72">
            <v>0.13600000000000001</v>
          </cell>
          <cell r="Z72">
            <v>0.29299999999999998</v>
          </cell>
        </row>
        <row r="73">
          <cell r="C73">
            <v>44714</v>
          </cell>
          <cell r="D73">
            <v>0.73499999999999999</v>
          </cell>
          <cell r="F73">
            <v>0.73499999999999999</v>
          </cell>
          <cell r="L73">
            <v>6.0999999999999999E-2</v>
          </cell>
          <cell r="Q73">
            <v>6.0999999999999999E-2</v>
          </cell>
          <cell r="R73">
            <v>0.13800000000000001</v>
          </cell>
          <cell r="U73">
            <v>6.0999999999999999E-2</v>
          </cell>
          <cell r="V73">
            <v>6.0999999999999999E-2</v>
          </cell>
          <cell r="W73">
            <v>6.0999999999999999E-2</v>
          </cell>
          <cell r="X73">
            <v>6.0999999999999999E-2</v>
          </cell>
          <cell r="Y73">
            <v>0.13700000000000001</v>
          </cell>
          <cell r="Z73">
            <v>0.3</v>
          </cell>
        </row>
        <row r="74">
          <cell r="C74">
            <v>44715</v>
          </cell>
          <cell r="D74">
            <v>0.72699999999999998</v>
          </cell>
          <cell r="F74">
            <v>0.72699999999999998</v>
          </cell>
          <cell r="L74">
            <v>6.0999999999999999E-2</v>
          </cell>
          <cell r="Q74">
            <v>0.12</v>
          </cell>
          <cell r="R74">
            <v>0.22500000000000001</v>
          </cell>
          <cell r="V74">
            <v>6.0999999999999999E-2</v>
          </cell>
          <cell r="W74">
            <v>0.90500000000000003</v>
          </cell>
          <cell r="X74">
            <v>6.0999999999999999E-2</v>
          </cell>
          <cell r="Z74">
            <v>0.21</v>
          </cell>
        </row>
        <row r="75">
          <cell r="C75">
            <v>44716</v>
          </cell>
          <cell r="D75">
            <v>0.73599999999999999</v>
          </cell>
          <cell r="F75">
            <v>0.73599999999999999</v>
          </cell>
          <cell r="L75">
            <v>6.0999999999999999E-2</v>
          </cell>
          <cell r="Q75">
            <v>7.6999999999999999E-2</v>
          </cell>
          <cell r="R75">
            <v>0.41599999999999998</v>
          </cell>
          <cell r="V75">
            <v>6.0999999999999999E-2</v>
          </cell>
          <cell r="W75">
            <v>6.0999999999999999E-2</v>
          </cell>
          <cell r="X75">
            <v>6.0999999999999999E-2</v>
          </cell>
          <cell r="Z75">
            <v>0.224</v>
          </cell>
        </row>
        <row r="76">
          <cell r="C76">
            <v>44717</v>
          </cell>
          <cell r="D76">
            <v>0.83199999999999996</v>
          </cell>
          <cell r="F76">
            <v>0.83199999999999996</v>
          </cell>
          <cell r="L76">
            <v>6.0999999999999999E-2</v>
          </cell>
          <cell r="Q76">
            <v>8.1000000000000003E-2</v>
          </cell>
          <cell r="R76">
            <v>0.24099999999999999</v>
          </cell>
          <cell r="V76">
            <v>6.0999999999999999E-2</v>
          </cell>
          <cell r="W76">
            <v>6.0999999999999999E-2</v>
          </cell>
          <cell r="X76">
            <v>6.0999999999999999E-2</v>
          </cell>
          <cell r="Z76">
            <v>0.26200000000000001</v>
          </cell>
        </row>
        <row r="77">
          <cell r="C77">
            <v>44718</v>
          </cell>
          <cell r="D77">
            <v>0.90500000000000003</v>
          </cell>
          <cell r="F77">
            <v>0.90500000000000003</v>
          </cell>
          <cell r="L77">
            <v>6.0999999999999999E-2</v>
          </cell>
          <cell r="Q77">
            <v>6.9000000000000006E-2</v>
          </cell>
          <cell r="R77">
            <v>0.155</v>
          </cell>
          <cell r="V77">
            <v>6.0999999999999999E-2</v>
          </cell>
          <cell r="W77">
            <v>6.0999999999999999E-2</v>
          </cell>
          <cell r="X77">
            <v>6.0999999999999999E-2</v>
          </cell>
          <cell r="Z77">
            <v>0.23799999999999999</v>
          </cell>
        </row>
        <row r="78">
          <cell r="C78">
            <v>44719</v>
          </cell>
          <cell r="D78">
            <v>0.995</v>
          </cell>
          <cell r="F78">
            <v>0.995</v>
          </cell>
          <cell r="L78">
            <v>6.0999999999999999E-2</v>
          </cell>
          <cell r="Q78">
            <v>8.3000000000000004E-2</v>
          </cell>
          <cell r="R78">
            <v>0.19</v>
          </cell>
          <cell r="V78">
            <v>6.0999999999999999E-2</v>
          </cell>
          <cell r="W78">
            <v>6.0999999999999999E-2</v>
          </cell>
          <cell r="X78">
            <v>6.0999999999999999E-2</v>
          </cell>
          <cell r="Z78">
            <v>0.218</v>
          </cell>
        </row>
        <row r="79">
          <cell r="C79">
            <v>44720</v>
          </cell>
          <cell r="D79">
            <v>0.82199999999999995</v>
          </cell>
          <cell r="F79">
            <v>0.82199999999999995</v>
          </cell>
          <cell r="L79">
            <v>6.0999999999999999E-2</v>
          </cell>
          <cell r="Q79">
            <v>6.0999999999999999E-2</v>
          </cell>
          <cell r="R79">
            <v>0.29499999999999998</v>
          </cell>
          <cell r="V79">
            <v>6.0999999999999999E-2</v>
          </cell>
          <cell r="W79">
            <v>6.0999999999999999E-2</v>
          </cell>
          <cell r="X79">
            <v>6.0999999999999999E-2</v>
          </cell>
          <cell r="Z79">
            <v>0.24399999999999999</v>
          </cell>
        </row>
        <row r="80">
          <cell r="C80">
            <v>44721</v>
          </cell>
          <cell r="D80">
            <v>0.83</v>
          </cell>
          <cell r="F80">
            <v>0.83</v>
          </cell>
          <cell r="L80">
            <v>6.0999999999999999E-2</v>
          </cell>
          <cell r="Q80">
            <v>7.5999999999999998E-2</v>
          </cell>
          <cell r="R80">
            <v>0.121</v>
          </cell>
          <cell r="V80">
            <v>6.0999999999999999E-2</v>
          </cell>
          <cell r="W80">
            <v>6.0999999999999999E-2</v>
          </cell>
          <cell r="X80">
            <v>6.0999999999999999E-2</v>
          </cell>
          <cell r="Z80">
            <v>0.27</v>
          </cell>
        </row>
        <row r="81">
          <cell r="C81">
            <v>44722</v>
          </cell>
          <cell r="D81">
            <v>0.81899999999999995</v>
          </cell>
          <cell r="F81">
            <v>0.81899999999999995</v>
          </cell>
          <cell r="L81">
            <v>6.0999999999999999E-2</v>
          </cell>
          <cell r="Q81">
            <v>6.0999999999999999E-2</v>
          </cell>
          <cell r="R81">
            <v>0.41199999999999998</v>
          </cell>
          <cell r="V81">
            <v>6.0999999999999999E-2</v>
          </cell>
          <cell r="W81">
            <v>6.0999999999999999E-2</v>
          </cell>
          <cell r="X81">
            <v>6.0999999999999999E-2</v>
          </cell>
          <cell r="Z81">
            <v>0.20100000000000001</v>
          </cell>
        </row>
        <row r="82">
          <cell r="C82">
            <v>44723</v>
          </cell>
          <cell r="D82">
            <v>0.69699999999999995</v>
          </cell>
          <cell r="F82">
            <v>0.69699999999999995</v>
          </cell>
          <cell r="L82">
            <v>6.0999999999999999E-2</v>
          </cell>
          <cell r="Q82">
            <v>6.0999999999999999E-2</v>
          </cell>
          <cell r="R82">
            <v>0.38100000000000001</v>
          </cell>
          <cell r="V82">
            <v>6.0999999999999999E-2</v>
          </cell>
          <cell r="W82">
            <v>6.0999999999999999E-2</v>
          </cell>
          <cell r="X82">
            <v>6.0999999999999999E-2</v>
          </cell>
          <cell r="Z82">
            <v>0.20599999999999999</v>
          </cell>
        </row>
        <row r="83">
          <cell r="C83">
            <v>44724</v>
          </cell>
          <cell r="D83">
            <v>0.95299999999999996</v>
          </cell>
          <cell r="F83">
            <v>0.95299999999999996</v>
          </cell>
          <cell r="L83">
            <v>6.0999999999999999E-2</v>
          </cell>
          <cell r="Q83">
            <v>6.3E-2</v>
          </cell>
          <cell r="R83">
            <v>0.318</v>
          </cell>
          <cell r="V83">
            <v>6.0999999999999999E-2</v>
          </cell>
          <cell r="W83">
            <v>6.0999999999999999E-2</v>
          </cell>
          <cell r="X83">
            <v>6.0999999999999999E-2</v>
          </cell>
          <cell r="Z83">
            <v>0.20300000000000001</v>
          </cell>
        </row>
        <row r="84">
          <cell r="C84">
            <v>44725</v>
          </cell>
          <cell r="D84">
            <v>0.82</v>
          </cell>
          <cell r="F84">
            <v>0.82</v>
          </cell>
          <cell r="L84">
            <v>6.0999999999999999E-2</v>
          </cell>
          <cell r="Q84">
            <v>6.6000000000000003E-2</v>
          </cell>
          <cell r="R84">
            <v>6.7000000000000004E-2</v>
          </cell>
          <cell r="V84">
            <v>6.0999999999999999E-2</v>
          </cell>
          <cell r="W84">
            <v>6.0999999999999999E-2</v>
          </cell>
          <cell r="X84">
            <v>6.0999999999999999E-2</v>
          </cell>
          <cell r="Z84">
            <v>0.14799999999999999</v>
          </cell>
        </row>
        <row r="85">
          <cell r="C85">
            <v>44726</v>
          </cell>
          <cell r="D85">
            <v>0.82199999999999995</v>
          </cell>
          <cell r="F85">
            <v>0.82199999999999995</v>
          </cell>
          <cell r="L85">
            <v>6.0999999999999999E-2</v>
          </cell>
          <cell r="Q85">
            <v>7.0999999999999994E-2</v>
          </cell>
          <cell r="V85">
            <v>6.0999999999999999E-2</v>
          </cell>
          <cell r="W85">
            <v>6.0999999999999999E-2</v>
          </cell>
          <cell r="X85">
            <v>6.0999999999999999E-2</v>
          </cell>
          <cell r="Z85">
            <v>0.153</v>
          </cell>
        </row>
        <row r="86">
          <cell r="C86">
            <v>44727</v>
          </cell>
          <cell r="D86">
            <v>0.74</v>
          </cell>
          <cell r="F86">
            <v>0.74</v>
          </cell>
          <cell r="L86">
            <v>6.0999999999999999E-2</v>
          </cell>
          <cell r="Q86">
            <v>6.0999999999999999E-2</v>
          </cell>
          <cell r="V86">
            <v>6.0999999999999999E-2</v>
          </cell>
          <cell r="W86">
            <v>6.0999999999999999E-2</v>
          </cell>
          <cell r="X86">
            <v>6.0999999999999999E-2</v>
          </cell>
          <cell r="Z86">
            <v>0.36299999999999999</v>
          </cell>
        </row>
        <row r="87">
          <cell r="C87">
            <v>44728</v>
          </cell>
          <cell r="D87">
            <v>0.93400000000000005</v>
          </cell>
          <cell r="F87">
            <v>0.93400000000000005</v>
          </cell>
          <cell r="L87">
            <v>6.0999999999999999E-2</v>
          </cell>
          <cell r="P87">
            <v>0.10299999999999999</v>
          </cell>
          <cell r="Q87">
            <v>8.7999999999999995E-2</v>
          </cell>
          <cell r="V87">
            <v>6.0999999999999999E-2</v>
          </cell>
          <cell r="W87">
            <v>6.0999999999999999E-2</v>
          </cell>
          <cell r="Z87">
            <v>0.187</v>
          </cell>
        </row>
        <row r="88">
          <cell r="C88">
            <v>44729</v>
          </cell>
          <cell r="D88">
            <v>0.81499999999999995</v>
          </cell>
          <cell r="F88">
            <v>0.81499999999999995</v>
          </cell>
          <cell r="L88">
            <v>6.9000000000000006E-2</v>
          </cell>
          <cell r="Q88">
            <v>9.4E-2</v>
          </cell>
          <cell r="V88">
            <v>6.0999999999999999E-2</v>
          </cell>
          <cell r="W88">
            <v>6.0999999999999999E-2</v>
          </cell>
          <cell r="Z88">
            <v>0.25700000000000001</v>
          </cell>
        </row>
        <row r="89">
          <cell r="C89">
            <v>44730</v>
          </cell>
          <cell r="D89">
            <v>0.93500000000000005</v>
          </cell>
          <cell r="F89">
            <v>0.93500000000000005</v>
          </cell>
          <cell r="L89">
            <v>6.5000000000000002E-2</v>
          </cell>
          <cell r="Q89">
            <v>0.157</v>
          </cell>
          <cell r="V89">
            <v>0.123</v>
          </cell>
          <cell r="W89">
            <v>6.0999999999999999E-2</v>
          </cell>
          <cell r="Z89">
            <v>0.23599999999999999</v>
          </cell>
        </row>
        <row r="90">
          <cell r="C90">
            <v>44731</v>
          </cell>
          <cell r="D90">
            <v>1.5740000000000001</v>
          </cell>
          <cell r="F90">
            <v>1.5740000000000001</v>
          </cell>
          <cell r="L90">
            <v>7.9000000000000001E-2</v>
          </cell>
          <cell r="Q90">
            <v>0.13600000000000001</v>
          </cell>
          <cell r="V90">
            <v>6.0999999999999999E-2</v>
          </cell>
          <cell r="W90">
            <v>6.0999999999999999E-2</v>
          </cell>
          <cell r="Z90">
            <v>0.314</v>
          </cell>
        </row>
        <row r="91">
          <cell r="C91">
            <v>44732</v>
          </cell>
          <cell r="D91">
            <v>1.51</v>
          </cell>
          <cell r="F91">
            <v>1.51</v>
          </cell>
          <cell r="L91">
            <v>6.2E-2</v>
          </cell>
          <cell r="Q91">
            <v>9.4E-2</v>
          </cell>
          <cell r="V91">
            <v>6.0999999999999999E-2</v>
          </cell>
          <cell r="W91">
            <v>6.0999999999999999E-2</v>
          </cell>
          <cell r="Z91">
            <v>0.36799999999999999</v>
          </cell>
        </row>
        <row r="92">
          <cell r="C92">
            <v>44733</v>
          </cell>
          <cell r="D92">
            <v>1.399</v>
          </cell>
          <cell r="F92">
            <v>1.399</v>
          </cell>
          <cell r="L92">
            <v>9.5000000000000001E-2</v>
          </cell>
          <cell r="Q92">
            <v>0.12</v>
          </cell>
          <cell r="V92">
            <v>6.0999999999999999E-2</v>
          </cell>
          <cell r="W92">
            <v>6.0999999999999999E-2</v>
          </cell>
          <cell r="Z92">
            <v>0.25900000000000001</v>
          </cell>
        </row>
        <row r="93">
          <cell r="C93">
            <v>44734</v>
          </cell>
          <cell r="D93">
            <v>1.6879999999999999</v>
          </cell>
          <cell r="F93">
            <v>1.6879999999999999</v>
          </cell>
          <cell r="L93">
            <v>0.40799999999999997</v>
          </cell>
          <cell r="Q93">
            <v>0.13</v>
          </cell>
          <cell r="V93">
            <v>6.0999999999999999E-2</v>
          </cell>
          <cell r="W93">
            <v>6.0999999999999999E-2</v>
          </cell>
          <cell r="Z93">
            <v>0.21099999999999999</v>
          </cell>
        </row>
        <row r="94">
          <cell r="C94">
            <v>44735</v>
          </cell>
          <cell r="D94">
            <v>1.4750000000000001</v>
          </cell>
          <cell r="F94">
            <v>1.4750000000000001</v>
          </cell>
          <cell r="L94">
            <v>0.36899999999999999</v>
          </cell>
          <cell r="Q94">
            <v>0.13200000000000001</v>
          </cell>
          <cell r="V94">
            <v>6.0999999999999999E-2</v>
          </cell>
          <cell r="W94">
            <v>6.0999999999999999E-2</v>
          </cell>
          <cell r="Z94">
            <v>0.221</v>
          </cell>
        </row>
        <row r="95">
          <cell r="C95">
            <v>44736</v>
          </cell>
          <cell r="D95">
            <v>1.206</v>
          </cell>
          <cell r="F95">
            <v>1.206</v>
          </cell>
          <cell r="L95">
            <v>0.30299999999999999</v>
          </cell>
          <cell r="Q95">
            <v>0.246</v>
          </cell>
          <cell r="V95">
            <v>0.14399999999999999</v>
          </cell>
          <cell r="W95">
            <v>6.0999999999999999E-2</v>
          </cell>
          <cell r="Z95">
            <v>0.379</v>
          </cell>
        </row>
        <row r="96">
          <cell r="C96">
            <v>44737</v>
          </cell>
          <cell r="D96">
            <v>1.1180000000000001</v>
          </cell>
          <cell r="F96">
            <v>1.1180000000000001</v>
          </cell>
          <cell r="L96">
            <v>0.16600000000000001</v>
          </cell>
          <cell r="P96">
            <v>9.2999999999999999E-2</v>
          </cell>
          <cell r="Q96">
            <v>0.108</v>
          </cell>
          <cell r="V96">
            <v>6.0999999999999999E-2</v>
          </cell>
          <cell r="W96">
            <v>6.0999999999999999E-2</v>
          </cell>
          <cell r="Z96">
            <v>0.14799999999999999</v>
          </cell>
        </row>
        <row r="97">
          <cell r="C97">
            <v>44738</v>
          </cell>
          <cell r="D97">
            <v>1.2110000000000001</v>
          </cell>
          <cell r="F97">
            <v>1.2110000000000001</v>
          </cell>
          <cell r="L97">
            <v>0.17</v>
          </cell>
          <cell r="P97">
            <v>8.5000000000000006E-2</v>
          </cell>
          <cell r="Q97">
            <v>9.5000000000000001E-2</v>
          </cell>
          <cell r="V97">
            <v>6.0999999999999999E-2</v>
          </cell>
          <cell r="W97">
            <v>6.0999999999999999E-2</v>
          </cell>
          <cell r="Z97">
            <v>0.17100000000000001</v>
          </cell>
        </row>
        <row r="98">
          <cell r="C98">
            <v>44739</v>
          </cell>
          <cell r="D98">
            <v>1.3380000000000001</v>
          </cell>
          <cell r="F98">
            <v>1.3380000000000001</v>
          </cell>
          <cell r="L98">
            <v>0.70499999999999996</v>
          </cell>
          <cell r="Q98">
            <v>0.128</v>
          </cell>
          <cell r="V98">
            <v>6.0999999999999999E-2</v>
          </cell>
          <cell r="W98">
            <v>6.0999999999999999E-2</v>
          </cell>
          <cell r="Z98">
            <v>0.14599999999999999</v>
          </cell>
        </row>
        <row r="99">
          <cell r="C99">
            <v>44740</v>
          </cell>
          <cell r="D99">
            <v>1.0640000000000001</v>
          </cell>
          <cell r="F99">
            <v>1.0640000000000001</v>
          </cell>
          <cell r="L99">
            <v>1.0980000000000001</v>
          </cell>
          <cell r="P99">
            <v>0.1</v>
          </cell>
          <cell r="Q99">
            <v>0.16600000000000001</v>
          </cell>
          <cell r="V99">
            <v>6.0999999999999999E-2</v>
          </cell>
          <cell r="W99">
            <v>6.0999999999999999E-2</v>
          </cell>
          <cell r="Z99">
            <v>0.191</v>
          </cell>
        </row>
        <row r="100">
          <cell r="C100">
            <v>44741</v>
          </cell>
          <cell r="D100">
            <v>1.2250000000000001</v>
          </cell>
          <cell r="F100">
            <v>1.2250000000000001</v>
          </cell>
          <cell r="L100">
            <v>1.3520000000000001</v>
          </cell>
          <cell r="P100">
            <v>0.92900000000000005</v>
          </cell>
          <cell r="Q100">
            <v>0.122</v>
          </cell>
          <cell r="V100">
            <v>6.0999999999999999E-2</v>
          </cell>
          <cell r="W100">
            <v>6.0999999999999999E-2</v>
          </cell>
          <cell r="Z100">
            <v>0.30399999999999999</v>
          </cell>
        </row>
        <row r="101">
          <cell r="C101">
            <v>44742</v>
          </cell>
          <cell r="D101">
            <v>1.137</v>
          </cell>
          <cell r="F101">
            <v>1.137</v>
          </cell>
          <cell r="L101">
            <v>1.4590000000000001</v>
          </cell>
          <cell r="P101">
            <v>0.14299999999999999</v>
          </cell>
          <cell r="Q101">
            <v>0.108</v>
          </cell>
          <cell r="V101">
            <v>6.0999999999999999E-2</v>
          </cell>
          <cell r="W101">
            <v>6.0999999999999999E-2</v>
          </cell>
          <cell r="Z101">
            <v>0.219</v>
          </cell>
        </row>
        <row r="102">
          <cell r="C102">
            <v>44743</v>
          </cell>
          <cell r="D102">
            <v>1.5569999999999999</v>
          </cell>
          <cell r="F102">
            <v>1.5569999999999999</v>
          </cell>
          <cell r="L102">
            <v>1.135</v>
          </cell>
          <cell r="P102">
            <v>0.114</v>
          </cell>
          <cell r="Q102">
            <v>0.13</v>
          </cell>
          <cell r="V102">
            <v>0.16200000000000001</v>
          </cell>
          <cell r="W102">
            <v>6.0999999999999999E-2</v>
          </cell>
          <cell r="Z102">
            <v>0.21099999999999999</v>
          </cell>
        </row>
        <row r="103">
          <cell r="C103">
            <v>44744</v>
          </cell>
          <cell r="D103">
            <v>1.1970000000000001</v>
          </cell>
          <cell r="F103">
            <v>1.1970000000000001</v>
          </cell>
          <cell r="L103">
            <v>1.327</v>
          </cell>
          <cell r="P103">
            <v>0</v>
          </cell>
          <cell r="Q103">
            <v>0.217</v>
          </cell>
          <cell r="V103">
            <v>7.0000000000000007E-2</v>
          </cell>
          <cell r="W103">
            <v>0.36699999999999999</v>
          </cell>
          <cell r="Z103">
            <v>0.314</v>
          </cell>
        </row>
        <row r="104">
          <cell r="C104">
            <v>44745</v>
          </cell>
          <cell r="D104">
            <v>1.222</v>
          </cell>
          <cell r="F104">
            <v>1.222</v>
          </cell>
          <cell r="L104">
            <v>1.319</v>
          </cell>
          <cell r="P104">
            <v>0</v>
          </cell>
          <cell r="Q104">
            <v>0.157</v>
          </cell>
          <cell r="V104">
            <v>6.8000000000000005E-2</v>
          </cell>
          <cell r="W104">
            <v>0.10100000000000001</v>
          </cell>
          <cell r="Z104">
            <v>0.434</v>
          </cell>
        </row>
        <row r="105">
          <cell r="C105">
            <v>44746</v>
          </cell>
          <cell r="D105">
            <v>1.625</v>
          </cell>
          <cell r="F105">
            <v>1.625</v>
          </cell>
          <cell r="L105">
            <v>2.9420000000000002</v>
          </cell>
          <cell r="P105">
            <v>0</v>
          </cell>
          <cell r="Q105">
            <v>0.214</v>
          </cell>
          <cell r="V105">
            <v>6.5000000000000002E-2</v>
          </cell>
          <cell r="W105">
            <v>7.6999999999999999E-2</v>
          </cell>
          <cell r="Z105">
            <v>0.42599999999999999</v>
          </cell>
        </row>
        <row r="106">
          <cell r="C106">
            <v>44747</v>
          </cell>
          <cell r="D106">
            <v>1.179</v>
          </cell>
          <cell r="F106">
            <v>1.179</v>
          </cell>
          <cell r="L106">
            <v>1.9379999999999999</v>
          </cell>
          <cell r="P106">
            <v>0</v>
          </cell>
          <cell r="Q106">
            <v>0.13600000000000001</v>
          </cell>
          <cell r="V106">
            <v>6.0999999999999999E-2</v>
          </cell>
          <cell r="W106">
            <v>6.0999999999999999E-2</v>
          </cell>
          <cell r="X106">
            <v>6.0999999999999999E-2</v>
          </cell>
          <cell r="Z106">
            <v>0.312</v>
          </cell>
        </row>
        <row r="107">
          <cell r="C107">
            <v>44748</v>
          </cell>
          <cell r="D107">
            <v>1.274</v>
          </cell>
          <cell r="F107">
            <v>1.274</v>
          </cell>
          <cell r="L107">
            <v>2.3620000000000001</v>
          </cell>
          <cell r="P107">
            <v>0</v>
          </cell>
          <cell r="Q107">
            <v>0.14399999999999999</v>
          </cell>
          <cell r="V107">
            <v>6.0999999999999999E-2</v>
          </cell>
          <cell r="W107">
            <v>6.0999999999999999E-2</v>
          </cell>
          <cell r="Z107">
            <v>0.3</v>
          </cell>
        </row>
        <row r="108">
          <cell r="C108">
            <v>44749</v>
          </cell>
          <cell r="D108">
            <v>1.5309999999999999</v>
          </cell>
          <cell r="F108">
            <v>1.5309999999999999</v>
          </cell>
          <cell r="L108">
            <v>2.452</v>
          </cell>
          <cell r="P108">
            <v>0</v>
          </cell>
          <cell r="Q108">
            <v>0.33300000000000002</v>
          </cell>
          <cell r="V108">
            <v>6.0999999999999999E-2</v>
          </cell>
          <cell r="W108">
            <v>6.9000000000000006E-2</v>
          </cell>
          <cell r="Z108">
            <v>0.67900000000000005</v>
          </cell>
        </row>
        <row r="109">
          <cell r="C109">
            <v>44750</v>
          </cell>
          <cell r="D109">
            <v>1.417</v>
          </cell>
          <cell r="F109">
            <v>1.417</v>
          </cell>
          <cell r="L109">
            <v>2.7639999999999998</v>
          </cell>
          <cell r="P109">
            <v>0</v>
          </cell>
          <cell r="Q109">
            <v>0.20100000000000001</v>
          </cell>
          <cell r="V109">
            <v>8.5999999999999993E-2</v>
          </cell>
          <cell r="W109">
            <v>0.26100000000000001</v>
          </cell>
          <cell r="Z109">
            <v>0.26200000000000001</v>
          </cell>
        </row>
        <row r="110">
          <cell r="C110">
            <v>44751</v>
          </cell>
          <cell r="D110">
            <v>1.405</v>
          </cell>
          <cell r="F110">
            <v>1.405</v>
          </cell>
          <cell r="L110">
            <v>2.2189999999999999</v>
          </cell>
          <cell r="P110">
            <v>0</v>
          </cell>
          <cell r="Q110">
            <v>0.20399999999999999</v>
          </cell>
          <cell r="V110">
            <v>7.0000000000000007E-2</v>
          </cell>
          <cell r="W110">
            <v>0.252</v>
          </cell>
          <cell r="Z110">
            <v>0.245</v>
          </cell>
        </row>
        <row r="111">
          <cell r="C111">
            <v>44752</v>
          </cell>
          <cell r="D111">
            <v>2.2410000000000001</v>
          </cell>
          <cell r="F111">
            <v>2.2410000000000001</v>
          </cell>
          <cell r="L111">
            <v>2.9140000000000001</v>
          </cell>
          <cell r="P111">
            <v>0</v>
          </cell>
          <cell r="Q111">
            <v>0.109</v>
          </cell>
          <cell r="V111">
            <v>6.0999999999999999E-2</v>
          </cell>
          <cell r="W111">
            <v>6.0999999999999999E-2</v>
          </cell>
          <cell r="Z111">
            <v>0.42299999999999999</v>
          </cell>
        </row>
        <row r="112">
          <cell r="C112">
            <v>44753</v>
          </cell>
          <cell r="D112">
            <v>3.0649999999999999</v>
          </cell>
          <cell r="F112">
            <v>3.0649999999999999</v>
          </cell>
          <cell r="L112">
            <v>4.3250000000000002</v>
          </cell>
          <cell r="P112">
            <v>0</v>
          </cell>
          <cell r="Q112">
            <v>0.11799999999999999</v>
          </cell>
          <cell r="V112">
            <v>0.309</v>
          </cell>
          <cell r="W112">
            <v>9.6000000000000002E-2</v>
          </cell>
          <cell r="Z112">
            <v>0.52700000000000002</v>
          </cell>
        </row>
        <row r="113">
          <cell r="C113">
            <v>44754</v>
          </cell>
          <cell r="D113">
            <v>1.95</v>
          </cell>
          <cell r="F113">
            <v>1.95</v>
          </cell>
          <cell r="L113">
            <v>4.234</v>
          </cell>
          <cell r="P113">
            <v>0</v>
          </cell>
          <cell r="Q113">
            <v>0.11799999999999999</v>
          </cell>
          <cell r="V113">
            <v>3.0499999999999999E-2</v>
          </cell>
          <cell r="W113">
            <v>3.0499999999999999E-2</v>
          </cell>
          <cell r="Z113">
            <v>0.46899999999999997</v>
          </cell>
        </row>
        <row r="114">
          <cell r="C114">
            <v>44755</v>
          </cell>
          <cell r="D114">
            <v>1.857</v>
          </cell>
          <cell r="F114">
            <v>1.857</v>
          </cell>
          <cell r="L114">
            <v>3.0649999999999999</v>
          </cell>
          <cell r="P114">
            <v>0</v>
          </cell>
          <cell r="Q114">
            <v>0.40400000000000003</v>
          </cell>
          <cell r="V114">
            <v>7.0999999999999994E-2</v>
          </cell>
          <cell r="W114">
            <v>3.0499999999999999E-2</v>
          </cell>
          <cell r="Z114">
            <v>0.435</v>
          </cell>
        </row>
        <row r="115">
          <cell r="C115">
            <v>44756</v>
          </cell>
          <cell r="D115">
            <v>1.623</v>
          </cell>
          <cell r="F115">
            <v>1.623</v>
          </cell>
          <cell r="L115">
            <v>4.1100000000000003</v>
          </cell>
          <cell r="P115">
            <v>0</v>
          </cell>
          <cell r="Q115">
            <v>8.6999999999999994E-2</v>
          </cell>
          <cell r="V115">
            <v>3.0499999999999999E-2</v>
          </cell>
          <cell r="W115">
            <v>3.0499999999999999E-2</v>
          </cell>
          <cell r="Z115">
            <v>0.36</v>
          </cell>
        </row>
        <row r="116">
          <cell r="C116">
            <v>44757</v>
          </cell>
          <cell r="D116">
            <v>1.7170000000000001</v>
          </cell>
          <cell r="F116">
            <v>1.7170000000000001</v>
          </cell>
          <cell r="L116">
            <v>4.1959999999999997</v>
          </cell>
          <cell r="P116">
            <v>0</v>
          </cell>
          <cell r="Q116">
            <v>0.25600000000000001</v>
          </cell>
          <cell r="V116">
            <v>6.4000000000000001E-2</v>
          </cell>
          <cell r="W116">
            <v>3.0499999999999999E-2</v>
          </cell>
          <cell r="Z116">
            <v>0.38900000000000001</v>
          </cell>
        </row>
        <row r="117">
          <cell r="C117">
            <v>44758</v>
          </cell>
          <cell r="D117">
            <v>0.623</v>
          </cell>
          <cell r="F117">
            <v>0.623</v>
          </cell>
          <cell r="L117">
            <v>0.68600000000000005</v>
          </cell>
          <cell r="P117">
            <v>0</v>
          </cell>
          <cell r="Q117">
            <v>0.17799999999999999</v>
          </cell>
          <cell r="V117">
            <v>3.0499999999999999E-2</v>
          </cell>
          <cell r="W117">
            <v>3.0499999999999999E-2</v>
          </cell>
          <cell r="Z117">
            <v>0.38200000000000001</v>
          </cell>
        </row>
        <row r="118">
          <cell r="C118">
            <v>44759</v>
          </cell>
          <cell r="D118">
            <v>0.49299999999999999</v>
          </cell>
          <cell r="F118">
            <v>0.49299999999999999</v>
          </cell>
          <cell r="L118">
            <v>0.41899999999999998</v>
          </cell>
          <cell r="P118">
            <v>0</v>
          </cell>
          <cell r="Q118">
            <v>9.4E-2</v>
          </cell>
          <cell r="V118">
            <v>3.0499999999999999E-2</v>
          </cell>
          <cell r="W118">
            <v>3.0499999999999999E-2</v>
          </cell>
          <cell r="Z118">
            <v>0.29399999999999998</v>
          </cell>
        </row>
        <row r="119">
          <cell r="C119">
            <v>44760</v>
          </cell>
          <cell r="D119">
            <v>0.51800000000000002</v>
          </cell>
          <cell r="F119">
            <v>0.51800000000000002</v>
          </cell>
          <cell r="L119">
            <v>0.61299999999999999</v>
          </cell>
          <cell r="P119">
            <v>0</v>
          </cell>
          <cell r="Q119">
            <v>0.16800000000000001</v>
          </cell>
          <cell r="V119">
            <v>6.2E-2</v>
          </cell>
          <cell r="W119">
            <v>6.0999999999999999E-2</v>
          </cell>
          <cell r="Z119">
            <v>0.27400000000000002</v>
          </cell>
        </row>
        <row r="120">
          <cell r="C120">
            <v>44761</v>
          </cell>
          <cell r="D120">
            <v>0.44400000000000001</v>
          </cell>
          <cell r="F120">
            <v>0.44400000000000001</v>
          </cell>
          <cell r="L120">
            <v>0.52</v>
          </cell>
          <cell r="P120">
            <v>0</v>
          </cell>
          <cell r="Q120">
            <v>0.124</v>
          </cell>
          <cell r="V120">
            <v>3.0499999999999999E-2</v>
          </cell>
          <cell r="W120">
            <v>3.0499999999999999E-2</v>
          </cell>
          <cell r="Z120">
            <v>0.246</v>
          </cell>
        </row>
        <row r="121">
          <cell r="C121">
            <v>44762</v>
          </cell>
          <cell r="D121">
            <v>0.53900000000000003</v>
          </cell>
          <cell r="F121">
            <v>0.53900000000000003</v>
          </cell>
          <cell r="L121">
            <v>0.54800000000000004</v>
          </cell>
          <cell r="P121">
            <v>0</v>
          </cell>
          <cell r="Q121">
            <v>0.18099999999999999</v>
          </cell>
          <cell r="V121">
            <v>8.2000000000000003E-2</v>
          </cell>
          <cell r="W121">
            <v>7.5999999999999998E-2</v>
          </cell>
          <cell r="Z121">
            <v>0.317</v>
          </cell>
        </row>
        <row r="122">
          <cell r="C122">
            <v>44763</v>
          </cell>
          <cell r="D122">
            <v>0.52500000000000002</v>
          </cell>
          <cell r="F122">
            <v>0.52500000000000002</v>
          </cell>
          <cell r="L122">
            <v>0.55300000000000005</v>
          </cell>
          <cell r="P122">
            <v>0</v>
          </cell>
          <cell r="Q122">
            <v>0.154</v>
          </cell>
          <cell r="V122">
            <v>3.0499999999999999E-2</v>
          </cell>
          <cell r="W122">
            <v>7.2999999999999995E-2</v>
          </cell>
          <cell r="Z122">
            <v>0.23</v>
          </cell>
        </row>
        <row r="123">
          <cell r="C123">
            <v>44764</v>
          </cell>
          <cell r="D123">
            <v>0.51100000000000001</v>
          </cell>
          <cell r="F123">
            <v>0.51100000000000001</v>
          </cell>
          <cell r="L123">
            <v>0.72199999999999998</v>
          </cell>
          <cell r="P123">
            <v>0</v>
          </cell>
          <cell r="Q123">
            <v>0.28899999999999998</v>
          </cell>
          <cell r="V123">
            <v>3.0499999999999999E-2</v>
          </cell>
          <cell r="W123">
            <v>7.3999999999999996E-2</v>
          </cell>
          <cell r="Z123">
            <v>0.31900000000000001</v>
          </cell>
        </row>
        <row r="124">
          <cell r="C124">
            <v>44765</v>
          </cell>
          <cell r="D124">
            <v>0.503</v>
          </cell>
          <cell r="F124">
            <v>0.503</v>
          </cell>
          <cell r="L124">
            <v>0.44400000000000001</v>
          </cell>
          <cell r="P124">
            <v>0</v>
          </cell>
          <cell r="Q124">
            <v>0.14699999999999999</v>
          </cell>
          <cell r="V124">
            <v>3.0499999999999999E-2</v>
          </cell>
          <cell r="W124">
            <v>3.0499999999999999E-2</v>
          </cell>
          <cell r="Z124">
            <v>0.24399999999999999</v>
          </cell>
        </row>
        <row r="125">
          <cell r="C125">
            <v>44766</v>
          </cell>
          <cell r="D125">
            <v>0.54700000000000004</v>
          </cell>
          <cell r="F125">
            <v>0.54700000000000004</v>
          </cell>
          <cell r="L125">
            <v>0.432</v>
          </cell>
          <cell r="P125">
            <v>0</v>
          </cell>
          <cell r="Q125">
            <v>0.157</v>
          </cell>
          <cell r="V125">
            <v>6.3E-2</v>
          </cell>
          <cell r="W125">
            <v>3.0499999999999999E-2</v>
          </cell>
          <cell r="Z125">
            <v>0.26800000000000002</v>
          </cell>
        </row>
        <row r="126">
          <cell r="C126">
            <v>44767</v>
          </cell>
          <cell r="D126">
            <v>0.44500000000000001</v>
          </cell>
          <cell r="F126">
            <v>0.44500000000000001</v>
          </cell>
          <cell r="L126">
            <v>0.38800000000000001</v>
          </cell>
          <cell r="P126">
            <v>0</v>
          </cell>
          <cell r="Q126">
            <v>0.14000000000000001</v>
          </cell>
          <cell r="V126">
            <v>3.0499999999999999E-2</v>
          </cell>
          <cell r="W126">
            <v>3.0499999999999999E-2</v>
          </cell>
          <cell r="Z126">
            <v>0.223</v>
          </cell>
        </row>
        <row r="127">
          <cell r="C127">
            <v>44768</v>
          </cell>
          <cell r="D127">
            <v>0.48</v>
          </cell>
          <cell r="F127">
            <v>0.48</v>
          </cell>
          <cell r="L127">
            <v>0.34899999999999998</v>
          </cell>
          <cell r="P127">
            <v>0</v>
          </cell>
          <cell r="Q127">
            <v>0.16200000000000001</v>
          </cell>
          <cell r="V127">
            <v>3.0499999999999999E-2</v>
          </cell>
          <cell r="W127">
            <v>3.0499999999999999E-2</v>
          </cell>
          <cell r="Z127">
            <v>0.25</v>
          </cell>
        </row>
        <row r="128">
          <cell r="C128">
            <v>44769</v>
          </cell>
          <cell r="D128">
            <v>0.40799999999999997</v>
          </cell>
          <cell r="F128">
            <v>0.40799999999999997</v>
          </cell>
          <cell r="L128">
            <v>0.35499999999999998</v>
          </cell>
          <cell r="P128">
            <v>0</v>
          </cell>
          <cell r="Q128">
            <v>0.151</v>
          </cell>
          <cell r="V128">
            <v>3.0499999999999999E-2</v>
          </cell>
          <cell r="W128">
            <v>3.0499999999999999E-2</v>
          </cell>
          <cell r="Z128">
            <v>0.23400000000000001</v>
          </cell>
          <cell r="AA128">
            <v>0.33200000000000002</v>
          </cell>
        </row>
        <row r="129">
          <cell r="C129">
            <v>44770</v>
          </cell>
          <cell r="D129">
            <v>0.42599999999999999</v>
          </cell>
          <cell r="F129">
            <v>0.42599999999999999</v>
          </cell>
          <cell r="L129">
            <v>0.33800000000000002</v>
          </cell>
          <cell r="P129">
            <v>0</v>
          </cell>
          <cell r="Q129">
            <v>0.13200000000000001</v>
          </cell>
          <cell r="V129">
            <v>3.0499999999999999E-2</v>
          </cell>
          <cell r="W129">
            <v>3.0499999999999999E-2</v>
          </cell>
          <cell r="Z129">
            <v>0.218</v>
          </cell>
        </row>
        <row r="130">
          <cell r="C130">
            <v>44771</v>
          </cell>
          <cell r="D130">
            <v>0.435</v>
          </cell>
          <cell r="F130">
            <v>0.435</v>
          </cell>
          <cell r="L130">
            <v>0.29399999999999998</v>
          </cell>
          <cell r="P130">
            <v>0</v>
          </cell>
          <cell r="Q130">
            <v>0.14499999999999999</v>
          </cell>
          <cell r="V130">
            <v>3.1E-2</v>
          </cell>
          <cell r="W130">
            <v>3.1E-2</v>
          </cell>
          <cell r="Z130">
            <v>0.193</v>
          </cell>
        </row>
        <row r="131">
          <cell r="C131">
            <v>44772</v>
          </cell>
          <cell r="D131">
            <v>0.47</v>
          </cell>
          <cell r="F131">
            <v>0.47</v>
          </cell>
          <cell r="L131">
            <v>0.32</v>
          </cell>
          <cell r="P131">
            <v>0</v>
          </cell>
          <cell r="Q131">
            <v>0.17199999999999999</v>
          </cell>
          <cell r="V131">
            <v>3.0499999999999999E-2</v>
          </cell>
          <cell r="W131">
            <v>3.0499999999999999E-2</v>
          </cell>
          <cell r="Z131">
            <v>0.253</v>
          </cell>
        </row>
        <row r="132">
          <cell r="C132">
            <v>44773</v>
          </cell>
          <cell r="D132">
            <v>0.45300000000000001</v>
          </cell>
          <cell r="F132">
            <v>0.45300000000000001</v>
          </cell>
          <cell r="L132">
            <v>0.315</v>
          </cell>
          <cell r="P132">
            <v>0</v>
          </cell>
          <cell r="Q132">
            <v>0.109</v>
          </cell>
          <cell r="V132">
            <v>3.0499999999999999E-2</v>
          </cell>
          <cell r="W132">
            <v>3.0499999999999999E-2</v>
          </cell>
          <cell r="Z132">
            <v>0.20599999999999999</v>
          </cell>
        </row>
        <row r="133">
          <cell r="C133">
            <v>44774</v>
          </cell>
          <cell r="D133">
            <v>0.34499999999999997</v>
          </cell>
          <cell r="F133">
            <v>0.34499999999999997</v>
          </cell>
          <cell r="L133">
            <v>0.23100000000000001</v>
          </cell>
          <cell r="P133">
            <v>0</v>
          </cell>
          <cell r="Q133">
            <v>6.4000000000000001E-2</v>
          </cell>
          <cell r="V133">
            <v>3.0499999999999999E-2</v>
          </cell>
          <cell r="W133">
            <v>3.0499999999999999E-2</v>
          </cell>
          <cell r="Z133">
            <v>0.108</v>
          </cell>
        </row>
        <row r="134">
          <cell r="C134">
            <v>44775</v>
          </cell>
          <cell r="D134">
            <v>0.36499999999999999</v>
          </cell>
          <cell r="F134">
            <v>0.36499999999999999</v>
          </cell>
          <cell r="L134">
            <v>0.247</v>
          </cell>
          <cell r="P134">
            <v>0</v>
          </cell>
          <cell r="Q134">
            <v>9.1999999999999998E-2</v>
          </cell>
          <cell r="V134">
            <v>3.0499999999999999E-2</v>
          </cell>
          <cell r="W134">
            <v>3.0499999999999999E-2</v>
          </cell>
          <cell r="Z134">
            <v>0.193</v>
          </cell>
        </row>
        <row r="135">
          <cell r="C135">
            <v>44776</v>
          </cell>
          <cell r="D135">
            <v>0.35</v>
          </cell>
          <cell r="F135">
            <v>0.35</v>
          </cell>
          <cell r="L135">
            <v>0.23699999999999999</v>
          </cell>
          <cell r="P135">
            <v>0</v>
          </cell>
          <cell r="Q135" t="str">
            <v>Calado reducido</v>
          </cell>
          <cell r="V135">
            <v>3.0499999999999999E-2</v>
          </cell>
          <cell r="W135">
            <v>3.0499999999999999E-2</v>
          </cell>
          <cell r="Z135">
            <v>0.21099999999999999</v>
          </cell>
          <cell r="AA135">
            <v>0.308</v>
          </cell>
        </row>
        <row r="136">
          <cell r="C136">
            <v>44777</v>
          </cell>
          <cell r="D136">
            <v>0.34100000000000003</v>
          </cell>
          <cell r="F136">
            <v>0.34100000000000003</v>
          </cell>
          <cell r="L136">
            <v>0.218</v>
          </cell>
          <cell r="P136">
            <v>0</v>
          </cell>
          <cell r="Q136" t="str">
            <v>Calado reducido</v>
          </cell>
          <cell r="V136">
            <v>3.0499999999999999E-2</v>
          </cell>
          <cell r="W136">
            <v>3.0499999999999999E-2</v>
          </cell>
          <cell r="Z136">
            <v>0.20200000000000001</v>
          </cell>
        </row>
        <row r="137">
          <cell r="C137">
            <v>44778</v>
          </cell>
          <cell r="D137">
            <v>0.4</v>
          </cell>
          <cell r="F137">
            <v>0.4</v>
          </cell>
          <cell r="L137">
            <v>0.222</v>
          </cell>
          <cell r="P137">
            <v>0</v>
          </cell>
          <cell r="Q137" t="str">
            <v>Calado reducido</v>
          </cell>
          <cell r="V137">
            <v>3.1E-2</v>
          </cell>
          <cell r="W137">
            <v>3.1E-2</v>
          </cell>
          <cell r="Z137">
            <v>0.17399999999999999</v>
          </cell>
        </row>
        <row r="138">
          <cell r="C138">
            <v>44779</v>
          </cell>
          <cell r="D138">
            <v>0.40400000000000003</v>
          </cell>
          <cell r="F138">
            <v>0.40400000000000003</v>
          </cell>
          <cell r="L138">
            <v>0.23499999999999999</v>
          </cell>
          <cell r="P138">
            <v>0</v>
          </cell>
          <cell r="Q138" t="str">
            <v>Calado reducido</v>
          </cell>
          <cell r="V138">
            <v>6.8000000000000005E-2</v>
          </cell>
          <cell r="W138">
            <v>7.6999999999999999E-2</v>
          </cell>
          <cell r="Z138">
            <v>0.251</v>
          </cell>
        </row>
        <row r="139">
          <cell r="C139">
            <v>44780</v>
          </cell>
          <cell r="D139">
            <v>0.442</v>
          </cell>
          <cell r="F139">
            <v>0.442</v>
          </cell>
          <cell r="L139">
            <v>0.23</v>
          </cell>
          <cell r="P139">
            <v>0</v>
          </cell>
          <cell r="Q139" t="str">
            <v>Calado reducido</v>
          </cell>
          <cell r="V139">
            <v>3.0099999999999998E-2</v>
          </cell>
          <cell r="W139">
            <v>3.0099999999999998E-2</v>
          </cell>
          <cell r="Z139">
            <v>0.23499999999999999</v>
          </cell>
        </row>
        <row r="140">
          <cell r="C140">
            <v>44781</v>
          </cell>
          <cell r="D140">
            <v>0.35099999999999998</v>
          </cell>
          <cell r="F140">
            <v>0.35099999999999998</v>
          </cell>
          <cell r="L140">
            <v>0.38900000000000001</v>
          </cell>
          <cell r="P140">
            <v>0</v>
          </cell>
          <cell r="Q140" t="str">
            <v>Calado reducido</v>
          </cell>
          <cell r="V140">
            <v>3.0499999999999999E-2</v>
          </cell>
          <cell r="W140">
            <v>3.0499999999999999E-2</v>
          </cell>
          <cell r="Z140">
            <v>0.23200000000000001</v>
          </cell>
        </row>
        <row r="141">
          <cell r="C141">
            <v>44782</v>
          </cell>
          <cell r="D141">
            <v>0.19600000000000001</v>
          </cell>
          <cell r="F141">
            <v>0.19600000000000001</v>
          </cell>
          <cell r="L141">
            <v>0.39700000000000002</v>
          </cell>
          <cell r="P141">
            <v>0</v>
          </cell>
          <cell r="Q141" t="str">
            <v>Calado reducido</v>
          </cell>
          <cell r="V141">
            <v>6.2E-2</v>
          </cell>
          <cell r="W141">
            <v>3.0499999999999999E-2</v>
          </cell>
          <cell r="Z141">
            <v>0.186</v>
          </cell>
        </row>
        <row r="142">
          <cell r="C142">
            <v>44783</v>
          </cell>
          <cell r="D142">
            <v>0.41599999999999998</v>
          </cell>
          <cell r="F142">
            <v>0.41599999999999998</v>
          </cell>
          <cell r="L142">
            <v>0.223</v>
          </cell>
          <cell r="P142">
            <v>0</v>
          </cell>
          <cell r="Q142" t="str">
            <v>Calado reducido</v>
          </cell>
          <cell r="V142">
            <v>3.0499999999999999E-2</v>
          </cell>
          <cell r="W142">
            <v>3.0499999999999999E-2</v>
          </cell>
          <cell r="Z142">
            <v>0.20399999999999999</v>
          </cell>
          <cell r="AA142">
            <v>0.29499999999999998</v>
          </cell>
        </row>
        <row r="143">
          <cell r="C143">
            <v>44784</v>
          </cell>
          <cell r="D143">
            <v>0.35599999999999998</v>
          </cell>
          <cell r="F143">
            <v>0.35599999999999998</v>
          </cell>
          <cell r="L143">
            <v>0.18099999999999999</v>
          </cell>
          <cell r="P143">
            <v>0</v>
          </cell>
          <cell r="Q143" t="str">
            <v>Calado reducido</v>
          </cell>
          <cell r="V143">
            <v>6.4000000000000001E-2</v>
          </cell>
          <cell r="W143">
            <v>6.4000000000000001E-2</v>
          </cell>
          <cell r="Z143">
            <v>0.191</v>
          </cell>
        </row>
        <row r="144">
          <cell r="C144">
            <v>44785</v>
          </cell>
          <cell r="D144">
            <v>0.53800000000000003</v>
          </cell>
          <cell r="F144">
            <v>0.53800000000000003</v>
          </cell>
          <cell r="L144">
            <v>0.21099999999999999</v>
          </cell>
          <cell r="P144">
            <v>0</v>
          </cell>
          <cell r="Q144" t="str">
            <v>Calado reducido</v>
          </cell>
          <cell r="V144">
            <v>6.9000000000000006E-2</v>
          </cell>
          <cell r="W144">
            <v>6.0999999999999999E-2</v>
          </cell>
          <cell r="Z144">
            <v>0.20499999999999999</v>
          </cell>
        </row>
        <row r="145">
          <cell r="C145">
            <v>44786</v>
          </cell>
          <cell r="D145">
            <v>0.34599999999999997</v>
          </cell>
          <cell r="F145">
            <v>0.34599999999999997</v>
          </cell>
          <cell r="L145">
            <v>0.16900000000000001</v>
          </cell>
          <cell r="P145">
            <v>0</v>
          </cell>
          <cell r="Q145" t="str">
            <v>Calado reducido</v>
          </cell>
          <cell r="V145">
            <v>3.0499999999999999E-2</v>
          </cell>
          <cell r="W145">
            <v>3.0499999999999999E-2</v>
          </cell>
          <cell r="Z145">
            <v>0.157</v>
          </cell>
        </row>
        <row r="146">
          <cell r="C146">
            <v>44787</v>
          </cell>
          <cell r="D146">
            <v>0.379</v>
          </cell>
          <cell r="F146">
            <v>0.379</v>
          </cell>
          <cell r="L146">
            <v>0.18</v>
          </cell>
          <cell r="P146">
            <v>0</v>
          </cell>
          <cell r="Q146" t="str">
            <v>Calado reducido</v>
          </cell>
          <cell r="V146">
            <v>3.0499999999999999E-2</v>
          </cell>
          <cell r="W146">
            <v>3.0499999999999999E-2</v>
          </cell>
          <cell r="Z146">
            <v>0.18099999999999999</v>
          </cell>
        </row>
        <row r="147">
          <cell r="C147">
            <v>44788</v>
          </cell>
          <cell r="D147">
            <v>0.35399999999999998</v>
          </cell>
          <cell r="F147">
            <v>0.35399999999999998</v>
          </cell>
          <cell r="L147">
            <v>0.188</v>
          </cell>
          <cell r="P147">
            <v>0</v>
          </cell>
          <cell r="Q147" t="str">
            <v>Calado reducido</v>
          </cell>
          <cell r="V147">
            <v>3.0499999999999999E-2</v>
          </cell>
          <cell r="W147">
            <v>3.0499999999999999E-2</v>
          </cell>
          <cell r="Z147">
            <v>0.183</v>
          </cell>
        </row>
        <row r="148">
          <cell r="C148">
            <v>44789</v>
          </cell>
          <cell r="D148">
            <v>0.33900000000000002</v>
          </cell>
          <cell r="F148">
            <v>0.33900000000000002</v>
          </cell>
          <cell r="L148">
            <v>0.12</v>
          </cell>
          <cell r="P148">
            <v>0</v>
          </cell>
          <cell r="Q148" t="str">
            <v>Calado reducido</v>
          </cell>
          <cell r="V148">
            <v>3.0499999999999999E-2</v>
          </cell>
          <cell r="W148">
            <v>3.0499999999999999E-2</v>
          </cell>
          <cell r="Z148">
            <v>7.0000000000000007E-2</v>
          </cell>
        </row>
        <row r="149">
          <cell r="C149">
            <v>44790</v>
          </cell>
          <cell r="D149">
            <v>0.34300000000000003</v>
          </cell>
          <cell r="F149">
            <v>0.34300000000000003</v>
          </cell>
          <cell r="L149">
            <v>0.115</v>
          </cell>
          <cell r="P149">
            <v>0</v>
          </cell>
          <cell r="Q149" t="str">
            <v>Calado reducido</v>
          </cell>
          <cell r="V149">
            <v>3.0499999999999999E-2</v>
          </cell>
          <cell r="W149">
            <v>3.0499999999999999E-2</v>
          </cell>
          <cell r="Z149">
            <v>0.223</v>
          </cell>
          <cell r="AA149">
            <v>0.22800000000000001</v>
          </cell>
        </row>
        <row r="150">
          <cell r="C150">
            <v>44791</v>
          </cell>
          <cell r="D150">
            <v>0.61399999999999999</v>
          </cell>
          <cell r="F150">
            <v>0.61399999999999999</v>
          </cell>
          <cell r="L150">
            <v>0.13200000000000001</v>
          </cell>
          <cell r="P150">
            <v>0</v>
          </cell>
          <cell r="Q150" t="str">
            <v>Calado reducido</v>
          </cell>
          <cell r="V150">
            <v>3.0499999999999999E-2</v>
          </cell>
          <cell r="W150">
            <v>0.26600000000000001</v>
          </cell>
          <cell r="Z150">
            <v>0.34699999999999998</v>
          </cell>
        </row>
        <row r="151">
          <cell r="C151">
            <v>44792</v>
          </cell>
          <cell r="D151">
            <v>0.35599999999999998</v>
          </cell>
          <cell r="F151">
            <v>0.35599999999999998</v>
          </cell>
          <cell r="L151">
            <v>0.13</v>
          </cell>
          <cell r="P151">
            <v>0</v>
          </cell>
          <cell r="Q151" t="str">
            <v>Calado reducido</v>
          </cell>
          <cell r="V151">
            <v>0.16400000000000001</v>
          </cell>
          <cell r="W151">
            <v>3.0499999999999999E-2</v>
          </cell>
          <cell r="Z151">
            <v>0.17599999999999999</v>
          </cell>
        </row>
        <row r="152">
          <cell r="C152">
            <v>44793</v>
          </cell>
          <cell r="D152">
            <v>0.38100000000000001</v>
          </cell>
          <cell r="F152">
            <v>0.38100000000000001</v>
          </cell>
          <cell r="L152">
            <v>0.17599999999999999</v>
          </cell>
          <cell r="P152">
            <v>0</v>
          </cell>
          <cell r="Q152" t="str">
            <v>Calado reducido</v>
          </cell>
          <cell r="V152">
            <v>0.14000000000000001</v>
          </cell>
          <cell r="W152">
            <v>3.0499999999999999E-2</v>
          </cell>
          <cell r="Z152">
            <v>0.23300000000000001</v>
          </cell>
        </row>
        <row r="153">
          <cell r="C153">
            <v>44794</v>
          </cell>
          <cell r="D153">
            <v>0.38200000000000001</v>
          </cell>
          <cell r="F153">
            <v>0.38200000000000001</v>
          </cell>
          <cell r="L153">
            <v>0.123</v>
          </cell>
          <cell r="P153">
            <v>0</v>
          </cell>
          <cell r="Q153" t="str">
            <v>Calado reducido</v>
          </cell>
          <cell r="V153">
            <v>3.0499999999999999E-2</v>
          </cell>
          <cell r="W153">
            <v>3.0499999999999999E-2</v>
          </cell>
          <cell r="Z153">
            <v>0.20100000000000001</v>
          </cell>
        </row>
        <row r="154">
          <cell r="C154">
            <v>44795</v>
          </cell>
          <cell r="D154">
            <v>0.313</v>
          </cell>
          <cell r="F154">
            <v>0.313</v>
          </cell>
          <cell r="L154">
            <v>0.13300000000000001</v>
          </cell>
          <cell r="P154">
            <v>0</v>
          </cell>
          <cell r="Q154" t="str">
            <v>Calado reducido</v>
          </cell>
          <cell r="V154">
            <v>3.0499999999999999E-2</v>
          </cell>
          <cell r="W154">
            <v>3.0499999999999999E-2</v>
          </cell>
          <cell r="Z154">
            <v>0.17</v>
          </cell>
        </row>
        <row r="155">
          <cell r="C155">
            <v>44796</v>
          </cell>
          <cell r="D155">
            <v>0.30399999999999999</v>
          </cell>
          <cell r="F155">
            <v>0.30399999999999999</v>
          </cell>
          <cell r="L155">
            <v>0.11899999999999999</v>
          </cell>
          <cell r="P155">
            <v>0</v>
          </cell>
          <cell r="Q155" t="str">
            <v>Calado reducido</v>
          </cell>
          <cell r="V155">
            <v>3.0499999999999999E-2</v>
          </cell>
          <cell r="W155">
            <v>3.0499999999999999E-2</v>
          </cell>
          <cell r="Z155">
            <v>0.17499999999999999</v>
          </cell>
        </row>
        <row r="156">
          <cell r="C156">
            <v>44797</v>
          </cell>
          <cell r="D156">
            <v>0.34300000000000003</v>
          </cell>
          <cell r="F156">
            <v>0.34300000000000003</v>
          </cell>
          <cell r="L156">
            <v>0.21299999999999999</v>
          </cell>
          <cell r="P156">
            <v>0</v>
          </cell>
          <cell r="Q156" t="str">
            <v>Calado reducido</v>
          </cell>
          <cell r="V156">
            <v>3.0499999999999999E-2</v>
          </cell>
          <cell r="W156">
            <v>3.0499999999999999E-2</v>
          </cell>
          <cell r="Z156">
            <v>0.16600000000000001</v>
          </cell>
          <cell r="AA156">
            <v>0.26700000000000002</v>
          </cell>
        </row>
        <row r="157">
          <cell r="C157">
            <v>44798</v>
          </cell>
          <cell r="D157">
            <v>0.36299999999999999</v>
          </cell>
          <cell r="F157">
            <v>0.36299999999999999</v>
          </cell>
          <cell r="L157">
            <v>0.14599999999999999</v>
          </cell>
          <cell r="P157">
            <v>0</v>
          </cell>
          <cell r="Q157" t="str">
            <v>Calado reducido</v>
          </cell>
          <cell r="V157">
            <v>3.0499999999999999E-2</v>
          </cell>
          <cell r="W157">
            <v>3.0499999999999999E-2</v>
          </cell>
          <cell r="Z157">
            <v>0.216</v>
          </cell>
        </row>
        <row r="158">
          <cell r="C158">
            <v>44799</v>
          </cell>
          <cell r="D158">
            <v>0.35599999999999998</v>
          </cell>
          <cell r="F158">
            <v>0.35599999999999998</v>
          </cell>
          <cell r="L158">
            <v>0.12</v>
          </cell>
          <cell r="P158">
            <v>0</v>
          </cell>
          <cell r="Q158" t="str">
            <v>Calado reducido</v>
          </cell>
          <cell r="V158">
            <v>3.0499999999999999E-2</v>
          </cell>
          <cell r="W158">
            <v>3.0499999999999999E-2</v>
          </cell>
          <cell r="Z158">
            <v>0.16200000000000001</v>
          </cell>
        </row>
        <row r="159">
          <cell r="C159">
            <v>44800</v>
          </cell>
          <cell r="D159">
            <v>0.378</v>
          </cell>
          <cell r="F159">
            <v>0.378</v>
          </cell>
          <cell r="L159">
            <v>0.13300000000000001</v>
          </cell>
          <cell r="P159">
            <v>0</v>
          </cell>
          <cell r="Q159" t="str">
            <v>Calado reducido</v>
          </cell>
          <cell r="V159">
            <v>3.0499999999999999E-2</v>
          </cell>
          <cell r="W159">
            <v>3.0499999999999999E-2</v>
          </cell>
          <cell r="Z159">
            <v>0.20699999999999999</v>
          </cell>
        </row>
        <row r="160">
          <cell r="C160">
            <v>44801</v>
          </cell>
          <cell r="D160">
            <v>0.32</v>
          </cell>
          <cell r="F160">
            <v>0.32</v>
          </cell>
          <cell r="L160">
            <v>0.14000000000000001</v>
          </cell>
          <cell r="P160">
            <v>0</v>
          </cell>
          <cell r="Q160" t="str">
            <v>Calado reducido</v>
          </cell>
          <cell r="V160">
            <v>3.0499999999999999E-2</v>
          </cell>
          <cell r="W160">
            <v>3.0499999999999999E-2</v>
          </cell>
          <cell r="Z160">
            <v>0.22</v>
          </cell>
        </row>
        <row r="161">
          <cell r="C161">
            <v>44802</v>
          </cell>
          <cell r="D161">
            <v>0.38400000000000001</v>
          </cell>
          <cell r="F161">
            <v>0.38400000000000001</v>
          </cell>
          <cell r="L161">
            <v>0.14799999999999999</v>
          </cell>
          <cell r="P161">
            <v>0</v>
          </cell>
          <cell r="Q161" t="str">
            <v>Calado reducido</v>
          </cell>
          <cell r="V161">
            <v>3.0499999999999999E-2</v>
          </cell>
          <cell r="W161">
            <v>6.8000000000000005E-2</v>
          </cell>
          <cell r="Z161">
            <v>0.216</v>
          </cell>
        </row>
        <row r="162">
          <cell r="C162">
            <v>44803</v>
          </cell>
          <cell r="D162">
            <v>0.378</v>
          </cell>
          <cell r="F162">
            <v>0.378</v>
          </cell>
          <cell r="L162">
            <v>0.107</v>
          </cell>
          <cell r="P162">
            <v>0</v>
          </cell>
          <cell r="Q162" t="str">
            <v>Calado reducido</v>
          </cell>
          <cell r="V162">
            <v>3.0499999999999999E-2</v>
          </cell>
          <cell r="W162">
            <v>3.0499999999999999E-2</v>
          </cell>
          <cell r="Z162">
            <v>0.14599999999999999</v>
          </cell>
        </row>
        <row r="163">
          <cell r="C163">
            <v>44804</v>
          </cell>
          <cell r="D163">
            <v>0.67400000000000004</v>
          </cell>
          <cell r="F163">
            <v>0.67400000000000004</v>
          </cell>
          <cell r="L163">
            <v>0.318</v>
          </cell>
          <cell r="P163">
            <v>0</v>
          </cell>
          <cell r="Q163" t="str">
            <v>Calado reducido</v>
          </cell>
          <cell r="V163">
            <v>3.0499999999999999E-2</v>
          </cell>
          <cell r="W163">
            <v>3.0499999999999999E-2</v>
          </cell>
          <cell r="Z163">
            <v>0.2</v>
          </cell>
          <cell r="AA163">
            <v>0.438</v>
          </cell>
        </row>
        <row r="164">
          <cell r="C164">
            <v>44805</v>
          </cell>
          <cell r="D164">
            <v>0.85699999999999998</v>
          </cell>
          <cell r="F164">
            <v>0.85699999999999998</v>
          </cell>
          <cell r="L164">
            <v>0.316</v>
          </cell>
          <cell r="P164">
            <v>0</v>
          </cell>
          <cell r="Q164" t="str">
            <v>Calado reducido</v>
          </cell>
          <cell r="V164">
            <v>3.0499999999999999E-2</v>
          </cell>
          <cell r="W164">
            <v>3.0499999999999999E-2</v>
          </cell>
          <cell r="Z164">
            <v>0.29899999999999999</v>
          </cell>
        </row>
        <row r="165">
          <cell r="C165">
            <v>44806</v>
          </cell>
          <cell r="D165">
            <v>0.47499999999999998</v>
          </cell>
          <cell r="F165">
            <v>0.47499999999999998</v>
          </cell>
          <cell r="L165">
            <v>0.29099999999999998</v>
          </cell>
          <cell r="P165">
            <v>0</v>
          </cell>
          <cell r="Q165" t="str">
            <v>Calado reducido</v>
          </cell>
          <cell r="V165">
            <v>3.0499999999999999E-2</v>
          </cell>
          <cell r="W165">
            <v>3.0499999999999999E-2</v>
          </cell>
          <cell r="Z165">
            <v>0.309</v>
          </cell>
        </row>
        <row r="166">
          <cell r="C166">
            <v>44807</v>
          </cell>
          <cell r="D166">
            <v>0.40899999999999997</v>
          </cell>
          <cell r="F166">
            <v>0.40899999999999997</v>
          </cell>
          <cell r="L166">
            <v>0.17399999999999999</v>
          </cell>
          <cell r="P166">
            <v>0</v>
          </cell>
          <cell r="Q166" t="str">
            <v>Calado reducido</v>
          </cell>
          <cell r="V166">
            <v>3.0499999999999999E-2</v>
          </cell>
          <cell r="W166">
            <v>3.0499999999999999E-2</v>
          </cell>
          <cell r="Z166">
            <v>0.28399999999999997</v>
          </cell>
        </row>
        <row r="167">
          <cell r="C167">
            <v>44808</v>
          </cell>
          <cell r="D167">
            <v>0.45100000000000001</v>
          </cell>
          <cell r="F167">
            <v>0.45100000000000001</v>
          </cell>
          <cell r="L167">
            <v>0.19600000000000001</v>
          </cell>
          <cell r="P167">
            <v>0</v>
          </cell>
          <cell r="Q167" t="str">
            <v>Calado reducido</v>
          </cell>
          <cell r="V167">
            <v>3.0499999999999999E-2</v>
          </cell>
          <cell r="W167">
            <v>3.0499999999999999E-2</v>
          </cell>
          <cell r="Z167">
            <v>0.35899999999999999</v>
          </cell>
        </row>
        <row r="168">
          <cell r="C168">
            <v>44811</v>
          </cell>
          <cell r="D168">
            <v>0.36799999999999999</v>
          </cell>
          <cell r="F168">
            <v>0.36799999999999999</v>
          </cell>
          <cell r="L168">
            <v>0.16400000000000001</v>
          </cell>
          <cell r="V168">
            <v>7.4999999999999997E-2</v>
          </cell>
          <cell r="W168">
            <v>6.9000000000000006E-2</v>
          </cell>
          <cell r="Z168">
            <v>0.25700000000000001</v>
          </cell>
          <cell r="AA168">
            <v>0.33300000000000002</v>
          </cell>
        </row>
        <row r="169">
          <cell r="C169">
            <v>44812</v>
          </cell>
          <cell r="D169">
            <v>0.34</v>
          </cell>
          <cell r="F169">
            <v>0.34</v>
          </cell>
          <cell r="L169">
            <v>8.3000000000000004E-2</v>
          </cell>
          <cell r="V169">
            <v>3.0499999999999999E-2</v>
          </cell>
          <cell r="W169">
            <v>3.0499999999999999E-2</v>
          </cell>
          <cell r="Z169">
            <v>0.215</v>
          </cell>
          <cell r="AA169">
            <v>0.30399999999999999</v>
          </cell>
        </row>
        <row r="170">
          <cell r="C170">
            <v>44813</v>
          </cell>
          <cell r="D170">
            <v>0.39100000000000001</v>
          </cell>
          <cell r="F170">
            <v>0.39100000000000001</v>
          </cell>
          <cell r="L170">
            <v>9.1999999999999998E-2</v>
          </cell>
          <cell r="V170">
            <v>3.0499999999999999E-2</v>
          </cell>
          <cell r="W170">
            <v>3.0499999999999999E-2</v>
          </cell>
          <cell r="Z170">
            <v>0.221</v>
          </cell>
          <cell r="AA170">
            <v>0.29699999999999999</v>
          </cell>
        </row>
        <row r="171">
          <cell r="C171">
            <v>44818</v>
          </cell>
          <cell r="D171">
            <v>0.33</v>
          </cell>
          <cell r="F171">
            <v>0.33</v>
          </cell>
          <cell r="L171">
            <v>3.0499999999999999E-2</v>
          </cell>
          <cell r="V171">
            <v>3.0499999999999999E-2</v>
          </cell>
          <cell r="W171">
            <v>3.0499999999999999E-2</v>
          </cell>
          <cell r="Z171">
            <v>0.189</v>
          </cell>
          <cell r="AA171">
            <v>0.26100000000000001</v>
          </cell>
        </row>
        <row r="172">
          <cell r="C172">
            <v>44819</v>
          </cell>
          <cell r="D172">
            <v>0.27500000000000002</v>
          </cell>
          <cell r="F172">
            <v>0.27500000000000002</v>
          </cell>
          <cell r="L172">
            <v>3.0499999999999999E-2</v>
          </cell>
          <cell r="V172">
            <v>3.0499999999999999E-2</v>
          </cell>
          <cell r="W172">
            <v>3.0499999999999999E-2</v>
          </cell>
          <cell r="Z172">
            <v>0.187</v>
          </cell>
          <cell r="AA172">
            <v>0.26700000000000002</v>
          </cell>
        </row>
        <row r="173">
          <cell r="C173">
            <v>44820</v>
          </cell>
          <cell r="D173">
            <v>0.33200000000000002</v>
          </cell>
          <cell r="F173">
            <v>0.33200000000000002</v>
          </cell>
          <cell r="L173">
            <v>3.0499999999999999E-2</v>
          </cell>
          <cell r="V173">
            <v>3.0499999999999999E-2</v>
          </cell>
          <cell r="W173">
            <v>3.0499999999999999E-2</v>
          </cell>
          <cell r="Z173">
            <v>0.26200000000000001</v>
          </cell>
          <cell r="AA173">
            <v>0.255</v>
          </cell>
        </row>
        <row r="174">
          <cell r="C174">
            <v>44825</v>
          </cell>
          <cell r="D174">
            <v>0.36799999999999999</v>
          </cell>
          <cell r="F174">
            <v>0.36799999999999999</v>
          </cell>
          <cell r="L174">
            <v>3.0499999999999999E-2</v>
          </cell>
          <cell r="V174">
            <v>3.0499999999999999E-2</v>
          </cell>
          <cell r="W174">
            <v>3.0499999999999999E-2</v>
          </cell>
          <cell r="Z174">
            <v>0.379</v>
          </cell>
          <cell r="AA174">
            <v>0.32700000000000001</v>
          </cell>
        </row>
        <row r="175">
          <cell r="C175">
            <v>44826</v>
          </cell>
          <cell r="D175">
            <v>0.45500000000000002</v>
          </cell>
          <cell r="F175">
            <v>0.45500000000000002</v>
          </cell>
          <cell r="L175">
            <v>3.0499999999999999E-2</v>
          </cell>
          <cell r="V175">
            <v>3.0499999999999999E-2</v>
          </cell>
          <cell r="W175">
            <v>3.0499999999999999E-2</v>
          </cell>
          <cell r="Z175">
            <v>0.32100000000000001</v>
          </cell>
          <cell r="AA175">
            <v>0.33600000000000002</v>
          </cell>
        </row>
        <row r="176">
          <cell r="C176">
            <v>44827</v>
          </cell>
          <cell r="D176">
            <v>0.45500000000000002</v>
          </cell>
          <cell r="F176">
            <v>0.45500000000000002</v>
          </cell>
          <cell r="L176">
            <v>3.0499999999999999E-2</v>
          </cell>
          <cell r="V176">
            <v>3.0499999999999999E-2</v>
          </cell>
          <cell r="W176">
            <v>3.0499999999999999E-2</v>
          </cell>
          <cell r="Z176">
            <v>0.34499999999999997</v>
          </cell>
          <cell r="AA176">
            <v>0.35599999999999998</v>
          </cell>
        </row>
        <row r="177">
          <cell r="C177">
            <v>44830</v>
          </cell>
          <cell r="D177">
            <v>1.0760000000000001</v>
          </cell>
          <cell r="F177">
            <v>1.0760000000000001</v>
          </cell>
          <cell r="L177">
            <v>0.45900000000000002</v>
          </cell>
          <cell r="Q177">
            <v>0.92500000000000004</v>
          </cell>
          <cell r="V177">
            <v>0.39800000000000002</v>
          </cell>
          <cell r="W177">
            <v>0.23699999999999999</v>
          </cell>
          <cell r="Z177">
            <v>0.76100000000000001</v>
          </cell>
          <cell r="AA177">
            <v>1.5620000000000001</v>
          </cell>
        </row>
        <row r="178">
          <cell r="C178">
            <v>44832</v>
          </cell>
          <cell r="D178">
            <v>0.42799999999999999</v>
          </cell>
          <cell r="F178">
            <v>0.42799999999999999</v>
          </cell>
          <cell r="L178">
            <v>0.23400000000000001</v>
          </cell>
          <cell r="Q178">
            <v>0.41699999999999998</v>
          </cell>
          <cell r="V178">
            <v>3.1E-2</v>
          </cell>
          <cell r="W178">
            <v>3.1E-2</v>
          </cell>
          <cell r="Z178">
            <v>0.73399999999999999</v>
          </cell>
          <cell r="AA178">
            <v>0.502</v>
          </cell>
        </row>
        <row r="179">
          <cell r="C179">
            <v>44834</v>
          </cell>
          <cell r="D179">
            <v>0.42399999999999999</v>
          </cell>
          <cell r="F179">
            <v>0.42399999999999999</v>
          </cell>
          <cell r="L179">
            <v>0.10100000000000001</v>
          </cell>
          <cell r="Q179">
            <v>0.30399999999999999</v>
          </cell>
          <cell r="V179">
            <v>3.0499999999999999E-2</v>
          </cell>
          <cell r="W179">
            <v>3.0499999999999999E-2</v>
          </cell>
          <cell r="Z179">
            <v>0.64400000000000002</v>
          </cell>
          <cell r="AA179">
            <v>0.35699999999999998</v>
          </cell>
        </row>
        <row r="180">
          <cell r="C180">
            <v>44837</v>
          </cell>
          <cell r="D180">
            <v>0.46800000000000003</v>
          </cell>
          <cell r="F180">
            <v>0.46800000000000003</v>
          </cell>
          <cell r="L180">
            <v>0.108</v>
          </cell>
          <cell r="P180">
            <v>0</v>
          </cell>
          <cell r="Q180">
            <v>0.26400000000000001</v>
          </cell>
          <cell r="V180">
            <v>3.0499999999999999E-2</v>
          </cell>
          <cell r="W180">
            <v>3.0499999999999999E-2</v>
          </cell>
          <cell r="Z180">
            <v>0.748</v>
          </cell>
        </row>
        <row r="181">
          <cell r="C181">
            <v>44840</v>
          </cell>
          <cell r="D181">
            <v>0.49299999999999999</v>
          </cell>
          <cell r="F181">
            <v>0.49299999999999999</v>
          </cell>
          <cell r="L181">
            <v>9.0999999999999998E-2</v>
          </cell>
          <cell r="P181">
            <v>0</v>
          </cell>
          <cell r="V181">
            <v>3.0499999999999999E-2</v>
          </cell>
          <cell r="W181">
            <v>3.0499999999999999E-2</v>
          </cell>
          <cell r="Z181">
            <v>1.2170000000000001</v>
          </cell>
          <cell r="AA181">
            <v>0.82699999999999996</v>
          </cell>
        </row>
        <row r="182">
          <cell r="C182">
            <v>44844</v>
          </cell>
          <cell r="D182">
            <v>0.40500000000000003</v>
          </cell>
          <cell r="F182">
            <v>0.40500000000000003</v>
          </cell>
          <cell r="L182">
            <v>0.115</v>
          </cell>
          <cell r="P182">
            <v>0</v>
          </cell>
          <cell r="Q182">
            <v>0.24099999999999999</v>
          </cell>
          <cell r="V182">
            <v>3.0499999999999999E-2</v>
          </cell>
          <cell r="W182">
            <v>3.0499999999999999E-2</v>
          </cell>
          <cell r="Z182">
            <v>0.85499999999999998</v>
          </cell>
          <cell r="AA182">
            <v>0.39200000000000002</v>
          </cell>
        </row>
        <row r="183">
          <cell r="C183">
            <v>44847</v>
          </cell>
          <cell r="D183">
            <v>0.36499999999999999</v>
          </cell>
          <cell r="F183">
            <v>0.36499999999999999</v>
          </cell>
          <cell r="L183">
            <v>0.13600000000000001</v>
          </cell>
          <cell r="P183">
            <v>0</v>
          </cell>
          <cell r="V183">
            <v>3.0499999999999999E-2</v>
          </cell>
          <cell r="W183">
            <v>3.0499999999999999E-2</v>
          </cell>
          <cell r="Z183">
            <v>0.748</v>
          </cell>
          <cell r="AA183">
            <v>0.38600000000000001</v>
          </cell>
        </row>
        <row r="184">
          <cell r="C184">
            <v>44851</v>
          </cell>
          <cell r="D184">
            <v>0.377</v>
          </cell>
          <cell r="F184">
            <v>0.377</v>
          </cell>
          <cell r="L184">
            <v>7.6999999999999999E-2</v>
          </cell>
          <cell r="P184">
            <v>0.14699999999999999</v>
          </cell>
          <cell r="Q184">
            <v>0.185</v>
          </cell>
          <cell r="V184">
            <v>3.0499999999999999E-2</v>
          </cell>
          <cell r="W184">
            <v>3.0499999999999999E-2</v>
          </cell>
          <cell r="Z184">
            <v>0.871</v>
          </cell>
        </row>
        <row r="185">
          <cell r="C185">
            <v>44855</v>
          </cell>
          <cell r="D185">
            <v>0.46600000000000003</v>
          </cell>
          <cell r="F185">
            <v>0.46600000000000003</v>
          </cell>
          <cell r="L185">
            <v>9.9000000000000005E-2</v>
          </cell>
          <cell r="V185">
            <v>3.0499999999999999E-2</v>
          </cell>
          <cell r="W185">
            <v>3.0499999999999999E-2</v>
          </cell>
          <cell r="Z185">
            <v>0.78800000000000003</v>
          </cell>
          <cell r="AA185">
            <v>0.39100000000000001</v>
          </cell>
        </row>
        <row r="186">
          <cell r="C186">
            <v>44858</v>
          </cell>
          <cell r="D186">
            <v>0.49199999999999999</v>
          </cell>
          <cell r="F186">
            <v>0.49199999999999999</v>
          </cell>
          <cell r="L186">
            <v>0.186</v>
          </cell>
          <cell r="P186">
            <v>0.497</v>
          </cell>
          <cell r="Q186">
            <v>0.14399999999999999</v>
          </cell>
          <cell r="V186">
            <v>3.0499999999999999E-2</v>
          </cell>
          <cell r="W186">
            <v>3.0499999999999999E-2</v>
          </cell>
          <cell r="Z186">
            <v>0.67800000000000005</v>
          </cell>
          <cell r="AA186">
            <v>0.36499999999999999</v>
          </cell>
        </row>
        <row r="187">
          <cell r="C187">
            <v>44861</v>
          </cell>
          <cell r="D187">
            <v>0.59799999999999998</v>
          </cell>
          <cell r="F187">
            <v>0.59799999999999998</v>
          </cell>
          <cell r="L187">
            <v>0.17799999999999999</v>
          </cell>
          <cell r="V187">
            <v>3.0499999999999999E-2</v>
          </cell>
          <cell r="W187">
            <v>3.0499999999999999E-2</v>
          </cell>
          <cell r="Z187">
            <v>0.60899999999999999</v>
          </cell>
          <cell r="AA187">
            <v>0.38100000000000001</v>
          </cell>
        </row>
        <row r="188">
          <cell r="C188">
            <v>44867</v>
          </cell>
          <cell r="D188">
            <v>0.627</v>
          </cell>
          <cell r="F188">
            <v>0.627</v>
          </cell>
          <cell r="L188">
            <v>0.13100000000000001</v>
          </cell>
          <cell r="P188">
            <v>0.66900000000000004</v>
          </cell>
          <cell r="Q188">
            <v>0.151</v>
          </cell>
          <cell r="V188">
            <v>3.0499999999999999E-2</v>
          </cell>
          <cell r="W188">
            <v>3.0499999999999999E-2</v>
          </cell>
          <cell r="Z188">
            <v>0.58599999999999997</v>
          </cell>
          <cell r="AA188">
            <v>0.42699999999999999</v>
          </cell>
        </row>
        <row r="189">
          <cell r="C189">
            <v>44869</v>
          </cell>
          <cell r="D189">
            <v>0.625</v>
          </cell>
          <cell r="F189">
            <v>0.625</v>
          </cell>
          <cell r="L189">
            <v>0.128</v>
          </cell>
          <cell r="V189">
            <v>3.0499999999999999E-2</v>
          </cell>
          <cell r="W189">
            <v>3.0499999999999999E-2</v>
          </cell>
          <cell r="Z189">
            <v>0.69299999999999995</v>
          </cell>
          <cell r="AA189">
            <v>0.501</v>
          </cell>
        </row>
        <row r="190">
          <cell r="C190">
            <v>44872</v>
          </cell>
          <cell r="D190">
            <v>0.59199999999999997</v>
          </cell>
          <cell r="F190">
            <v>0.59199999999999997</v>
          </cell>
          <cell r="L190">
            <v>0.159</v>
          </cell>
          <cell r="P190">
            <v>0</v>
          </cell>
          <cell r="Q190">
            <v>0.14499999999999999</v>
          </cell>
          <cell r="V190">
            <v>3.0499999999999999E-2</v>
          </cell>
          <cell r="W190">
            <v>3.0499999999999999E-2</v>
          </cell>
          <cell r="Z190">
            <v>0.626</v>
          </cell>
          <cell r="AA190">
            <v>0.47299999999999998</v>
          </cell>
        </row>
        <row r="191">
          <cell r="C191">
            <v>44875</v>
          </cell>
          <cell r="D191">
            <v>0.94699999999999995</v>
          </cell>
          <cell r="F191">
            <v>0.94699999999999995</v>
          </cell>
          <cell r="L191">
            <v>0.13400000000000001</v>
          </cell>
          <cell r="P191">
            <v>0.17100000000000001</v>
          </cell>
          <cell r="V191">
            <v>3.0499999999999999E-2</v>
          </cell>
          <cell r="W191">
            <v>3.0499999999999999E-2</v>
          </cell>
          <cell r="Z191">
            <v>0.61799999999999999</v>
          </cell>
          <cell r="AA191">
            <v>0.50600000000000001</v>
          </cell>
        </row>
        <row r="192">
          <cell r="C192">
            <v>44879</v>
          </cell>
          <cell r="D192">
            <v>0.41399999999999998</v>
          </cell>
          <cell r="F192">
            <v>0.41399999999999998</v>
          </cell>
          <cell r="L192">
            <v>0.32700000000000001</v>
          </cell>
          <cell r="P192">
            <v>0.14699999999999999</v>
          </cell>
          <cell r="Q192">
            <v>0.16200000000000001</v>
          </cell>
          <cell r="V192">
            <v>3.0499999999999999E-2</v>
          </cell>
          <cell r="W192">
            <v>3.0499999999999999E-2</v>
          </cell>
          <cell r="Z192">
            <v>0.59699999999999998</v>
          </cell>
        </row>
        <row r="193">
          <cell r="C193">
            <v>44882</v>
          </cell>
          <cell r="D193">
            <v>0.70299999999999996</v>
          </cell>
          <cell r="F193">
            <v>0.70299999999999996</v>
          </cell>
          <cell r="L193">
            <v>0.47099999999999997</v>
          </cell>
          <cell r="V193">
            <v>3.0499999999999999E-2</v>
          </cell>
          <cell r="W193">
            <v>3.0499999999999999E-2</v>
          </cell>
          <cell r="Z193">
            <v>0.56799999999999995</v>
          </cell>
        </row>
        <row r="194">
          <cell r="C194">
            <v>44886</v>
          </cell>
          <cell r="D194">
            <v>0.54</v>
          </cell>
          <cell r="F194">
            <v>0.54</v>
          </cell>
          <cell r="L194">
            <v>0.46899999999999997</v>
          </cell>
          <cell r="P194">
            <v>0.154</v>
          </cell>
          <cell r="Q194">
            <v>0.16800000000000001</v>
          </cell>
          <cell r="V194">
            <v>3.0499999999999999E-2</v>
          </cell>
          <cell r="W194">
            <v>3.0499999999999999E-2</v>
          </cell>
          <cell r="Z194">
            <v>0.46600000000000003</v>
          </cell>
        </row>
        <row r="195">
          <cell r="C195">
            <v>44889</v>
          </cell>
          <cell r="D195">
            <v>0.54300000000000004</v>
          </cell>
          <cell r="F195">
            <v>0.54300000000000004</v>
          </cell>
          <cell r="L195">
            <v>0.435</v>
          </cell>
          <cell r="V195">
            <v>3.0499999999999999E-2</v>
          </cell>
          <cell r="W195">
            <v>3.0499999999999999E-2</v>
          </cell>
          <cell r="Z195">
            <v>0.47199999999999998</v>
          </cell>
        </row>
        <row r="196">
          <cell r="C196">
            <v>44893</v>
          </cell>
          <cell r="D196">
            <v>0.504</v>
          </cell>
          <cell r="F196">
            <v>0.504</v>
          </cell>
          <cell r="L196">
            <v>0.38300000000000001</v>
          </cell>
          <cell r="P196">
            <v>0</v>
          </cell>
          <cell r="Q196">
            <v>0.13600000000000001</v>
          </cell>
          <cell r="V196">
            <v>3.0499999999999999E-2</v>
          </cell>
          <cell r="W196">
            <v>3.0499999999999999E-2</v>
          </cell>
          <cell r="Z196">
            <v>0.42</v>
          </cell>
        </row>
        <row r="197">
          <cell r="C197">
            <v>44896</v>
          </cell>
          <cell r="D197">
            <v>0.628</v>
          </cell>
          <cell r="F197">
            <v>0.628</v>
          </cell>
          <cell r="L197">
            <v>0.47399999999999998</v>
          </cell>
          <cell r="V197">
            <v>3.0499999999999999E-2</v>
          </cell>
          <cell r="W197">
            <v>3.0499999999999999E-2</v>
          </cell>
          <cell r="Z197">
            <v>0.40600000000000003</v>
          </cell>
        </row>
        <row r="198">
          <cell r="C198">
            <v>44900</v>
          </cell>
          <cell r="D198">
            <v>0.379</v>
          </cell>
          <cell r="F198">
            <v>0.379</v>
          </cell>
          <cell r="L198">
            <v>0.23100000000000001</v>
          </cell>
          <cell r="P198">
            <v>0</v>
          </cell>
          <cell r="Q198">
            <v>0.23</v>
          </cell>
          <cell r="V198">
            <v>3.0499999999999999E-2</v>
          </cell>
          <cell r="W198">
            <v>3.0499999999999999E-2</v>
          </cell>
          <cell r="Z198">
            <v>0.46100000000000002</v>
          </cell>
        </row>
        <row r="199">
          <cell r="C199">
            <v>44902</v>
          </cell>
          <cell r="D199">
            <v>0.34899999999999998</v>
          </cell>
          <cell r="F199">
            <v>0.34899999999999998</v>
          </cell>
          <cell r="L199">
            <v>0.14000000000000001</v>
          </cell>
          <cell r="V199">
            <v>3.0499999999999999E-2</v>
          </cell>
          <cell r="W199">
            <v>3.0499999999999999E-2</v>
          </cell>
          <cell r="Z199">
            <v>0.41299999999999998</v>
          </cell>
        </row>
        <row r="200">
          <cell r="C200">
            <v>44907</v>
          </cell>
          <cell r="D200">
            <v>0.496</v>
          </cell>
          <cell r="F200">
            <v>0.496</v>
          </cell>
          <cell r="L200">
            <v>0.114</v>
          </cell>
          <cell r="P200">
            <v>0</v>
          </cell>
          <cell r="Q200">
            <v>0.14799999999999999</v>
          </cell>
          <cell r="V200">
            <v>3.0499999999999999E-2</v>
          </cell>
          <cell r="W200">
            <v>3.0499999999999999E-2</v>
          </cell>
          <cell r="Z200">
            <v>0.40600000000000003</v>
          </cell>
        </row>
        <row r="201">
          <cell r="C201">
            <v>44910</v>
          </cell>
          <cell r="D201">
            <v>0.624</v>
          </cell>
          <cell r="F201">
            <v>0.624</v>
          </cell>
          <cell r="L201">
            <v>0.222</v>
          </cell>
          <cell r="V201">
            <v>3.0499999999999999E-2</v>
          </cell>
          <cell r="W201">
            <v>3.0499999999999999E-2</v>
          </cell>
          <cell r="Z201">
            <v>0.41199999999999998</v>
          </cell>
        </row>
        <row r="202">
          <cell r="C202">
            <v>44914</v>
          </cell>
          <cell r="D202">
            <v>0.46500000000000002</v>
          </cell>
          <cell r="F202">
            <v>0.46500000000000002</v>
          </cell>
          <cell r="L202">
            <v>0.115</v>
          </cell>
          <cell r="P202">
            <v>0</v>
          </cell>
          <cell r="Q202">
            <v>0.111</v>
          </cell>
          <cell r="V202">
            <v>3.1E-2</v>
          </cell>
          <cell r="W202">
            <v>3.1E-2</v>
          </cell>
          <cell r="Z202">
            <v>0.43</v>
          </cell>
        </row>
        <row r="203">
          <cell r="C203">
            <v>44917</v>
          </cell>
          <cell r="D203">
            <v>0.63500000000000001</v>
          </cell>
          <cell r="F203">
            <v>0.63500000000000001</v>
          </cell>
          <cell r="L203">
            <v>0.112</v>
          </cell>
          <cell r="P203">
            <v>0.19600000000000001</v>
          </cell>
          <cell r="V203">
            <v>3.1E-2</v>
          </cell>
          <cell r="W203">
            <v>3.1E-2</v>
          </cell>
          <cell r="Z203">
            <v>0.33200000000000002</v>
          </cell>
        </row>
        <row r="204">
          <cell r="C204">
            <v>44922</v>
          </cell>
          <cell r="D204">
            <v>0.40799999999999997</v>
          </cell>
          <cell r="F204">
            <v>0.40799999999999997</v>
          </cell>
          <cell r="L204">
            <v>0.154</v>
          </cell>
          <cell r="P204">
            <v>0</v>
          </cell>
          <cell r="Q204">
            <v>8.5999999999999993E-2</v>
          </cell>
          <cell r="V204">
            <v>3.1E-2</v>
          </cell>
          <cell r="W204">
            <v>3.1E-2</v>
          </cell>
          <cell r="Z204">
            <v>0.41099999999999998</v>
          </cell>
        </row>
        <row r="205">
          <cell r="C205">
            <v>44924</v>
          </cell>
          <cell r="D205">
            <v>0.52800000000000002</v>
          </cell>
          <cell r="F205">
            <v>0.52800000000000002</v>
          </cell>
          <cell r="L205">
            <v>0.13500000000000001</v>
          </cell>
          <cell r="P205">
            <v>0</v>
          </cell>
          <cell r="V205">
            <v>3.1E-2</v>
          </cell>
          <cell r="W205">
            <v>3.1E-2</v>
          </cell>
          <cell r="Z205">
            <v>0.39300000000000002</v>
          </cell>
        </row>
        <row r="206">
          <cell r="C206">
            <v>44929</v>
          </cell>
          <cell r="D206">
            <v>0.3</v>
          </cell>
          <cell r="F206">
            <v>0.3</v>
          </cell>
          <cell r="L206">
            <v>0.189</v>
          </cell>
          <cell r="P206">
            <v>0</v>
          </cell>
          <cell r="Q206">
            <v>0.13300000000000001</v>
          </cell>
          <cell r="V206">
            <v>3.1E-2</v>
          </cell>
          <cell r="W206">
            <v>3.1E-2</v>
          </cell>
          <cell r="Z206">
            <v>0.23</v>
          </cell>
        </row>
        <row r="207">
          <cell r="C207">
            <v>44930</v>
          </cell>
          <cell r="D207">
            <v>0.373</v>
          </cell>
          <cell r="F207">
            <v>0.373</v>
          </cell>
          <cell r="L207">
            <v>0.19900000000000001</v>
          </cell>
          <cell r="P207">
            <v>0</v>
          </cell>
          <cell r="V207">
            <v>3.1E-2</v>
          </cell>
          <cell r="W207">
            <v>3.1E-2</v>
          </cell>
          <cell r="Z207">
            <v>0.311</v>
          </cell>
        </row>
        <row r="208">
          <cell r="C208">
            <v>44935</v>
          </cell>
          <cell r="D208">
            <v>0.621</v>
          </cell>
          <cell r="F208">
            <v>0.621</v>
          </cell>
          <cell r="L208">
            <v>0.23300000000000001</v>
          </cell>
          <cell r="P208">
            <v>0</v>
          </cell>
          <cell r="Q208">
            <v>0.109</v>
          </cell>
          <cell r="V208">
            <v>3.1E-2</v>
          </cell>
          <cell r="W208">
            <v>3.1E-2</v>
          </cell>
          <cell r="Z208">
            <v>0.41</v>
          </cell>
        </row>
        <row r="209">
          <cell r="C209">
            <v>44938</v>
          </cell>
          <cell r="D209">
            <v>0.90100000000000002</v>
          </cell>
          <cell r="F209">
            <v>0.90100000000000002</v>
          </cell>
          <cell r="L209">
            <v>0.34399999999999997</v>
          </cell>
          <cell r="P209">
            <v>0</v>
          </cell>
          <cell r="V209">
            <v>3.0499999999999999E-2</v>
          </cell>
          <cell r="W209">
            <v>3.0499999999999999E-2</v>
          </cell>
          <cell r="Z209">
            <v>0.45600000000000002</v>
          </cell>
        </row>
        <row r="210">
          <cell r="C210">
            <v>44942</v>
          </cell>
          <cell r="D210">
            <v>0.35</v>
          </cell>
          <cell r="F210">
            <v>0.35</v>
          </cell>
          <cell r="L210">
            <v>0.21</v>
          </cell>
          <cell r="P210">
            <v>0</v>
          </cell>
          <cell r="Q210">
            <v>0.13</v>
          </cell>
          <cell r="V210">
            <v>3.0499999999999999E-2</v>
          </cell>
          <cell r="W210">
            <v>3.0499999999999999E-2</v>
          </cell>
          <cell r="Z210">
            <v>0.33900000000000002</v>
          </cell>
        </row>
        <row r="211">
          <cell r="C211">
            <v>44945</v>
          </cell>
          <cell r="D211">
            <v>0.51800000000000002</v>
          </cell>
          <cell r="F211">
            <v>0.51800000000000002</v>
          </cell>
          <cell r="L211">
            <v>0.2</v>
          </cell>
          <cell r="P211">
            <v>0</v>
          </cell>
          <cell r="V211">
            <v>3.0499999999999999E-2</v>
          </cell>
          <cell r="W211">
            <v>3.0499999999999999E-2</v>
          </cell>
          <cell r="Z211">
            <v>0.47</v>
          </cell>
        </row>
        <row r="212">
          <cell r="C212">
            <v>44949</v>
          </cell>
          <cell r="D212">
            <v>0.29099999999999998</v>
          </cell>
          <cell r="F212">
            <v>0.29099999999999998</v>
          </cell>
          <cell r="L212">
            <v>0.20200000000000001</v>
          </cell>
          <cell r="P212">
            <v>0</v>
          </cell>
          <cell r="Q212">
            <v>0.115</v>
          </cell>
          <cell r="V212">
            <v>3.0499999999999999E-2</v>
          </cell>
          <cell r="W212">
            <v>3.0499999999999999E-2</v>
          </cell>
          <cell r="Z212">
            <v>0.57999999999999996</v>
          </cell>
        </row>
        <row r="213">
          <cell r="C213">
            <v>44952</v>
          </cell>
          <cell r="D213">
            <v>0.42099999999999999</v>
          </cell>
          <cell r="F213">
            <v>0.42099999999999999</v>
          </cell>
          <cell r="L213">
            <v>0.192</v>
          </cell>
          <cell r="P213">
            <v>0</v>
          </cell>
          <cell r="V213">
            <v>3.0499999999999999E-2</v>
          </cell>
          <cell r="W213">
            <v>3.0499999999999999E-2</v>
          </cell>
          <cell r="Z213">
            <v>0.35099999999999998</v>
          </cell>
        </row>
        <row r="214">
          <cell r="C214">
            <v>44956</v>
          </cell>
          <cell r="D214">
            <v>0.376</v>
          </cell>
          <cell r="F214">
            <v>0.376</v>
          </cell>
          <cell r="L214">
            <v>0.251</v>
          </cell>
          <cell r="P214">
            <v>3.0499999999999999E-2</v>
          </cell>
          <cell r="Q214">
            <v>3.0499999999999999E-2</v>
          </cell>
          <cell r="V214">
            <v>3.0499999999999999E-2</v>
          </cell>
          <cell r="W214">
            <v>3.0499999999999999E-2</v>
          </cell>
          <cell r="Z214">
            <v>0.123</v>
          </cell>
        </row>
        <row r="215">
          <cell r="C215">
            <v>44959</v>
          </cell>
          <cell r="D215">
            <v>0.26300000000000001</v>
          </cell>
          <cell r="F215">
            <v>0.26300000000000001</v>
          </cell>
          <cell r="L215">
            <v>0.127</v>
          </cell>
          <cell r="V215">
            <v>3.0499999999999999E-2</v>
          </cell>
          <cell r="W215">
            <v>3.0499999999999999E-2</v>
          </cell>
          <cell r="Z215">
            <v>0.52900000000000003</v>
          </cell>
        </row>
        <row r="216">
          <cell r="C216">
            <v>44963</v>
          </cell>
          <cell r="D216">
            <v>0.20200000000000001</v>
          </cell>
          <cell r="F216">
            <v>0.20200000000000001</v>
          </cell>
          <cell r="L216">
            <v>7.2999999999999995E-2</v>
          </cell>
          <cell r="P216">
            <v>0</v>
          </cell>
          <cell r="Q216">
            <v>8.6999999999999994E-2</v>
          </cell>
          <cell r="V216">
            <v>3.0499999999999999E-2</v>
          </cell>
          <cell r="W216">
            <v>3.0499999999999999E-2</v>
          </cell>
          <cell r="Z216">
            <v>0.58299999999999996</v>
          </cell>
        </row>
        <row r="217">
          <cell r="C217">
            <v>44966</v>
          </cell>
          <cell r="D217">
            <v>0.64500000000000002</v>
          </cell>
          <cell r="F217">
            <v>0.64500000000000002</v>
          </cell>
          <cell r="L217">
            <v>0.24099999999999999</v>
          </cell>
          <cell r="P217">
            <v>0</v>
          </cell>
          <cell r="V217">
            <v>3.0499999999999999E-2</v>
          </cell>
          <cell r="W217">
            <v>3.0499999999999999E-2</v>
          </cell>
          <cell r="Z217">
            <v>0.68799999999999994</v>
          </cell>
        </row>
        <row r="218">
          <cell r="C218">
            <v>44970</v>
          </cell>
          <cell r="D218">
            <v>0.46100000000000002</v>
          </cell>
          <cell r="F218">
            <v>0.46100000000000002</v>
          </cell>
          <cell r="L218">
            <v>0.13600000000000001</v>
          </cell>
          <cell r="P218">
            <v>0</v>
          </cell>
          <cell r="Q218">
            <v>0.125</v>
          </cell>
          <cell r="V218">
            <v>6.9000000000000006E-2</v>
          </cell>
          <cell r="W218">
            <v>3.0499999999999999E-2</v>
          </cell>
          <cell r="Z218">
            <v>0.35399999999999998</v>
          </cell>
        </row>
        <row r="219">
          <cell r="C219">
            <v>44972</v>
          </cell>
          <cell r="D219">
            <v>0.308</v>
          </cell>
          <cell r="F219">
            <v>0.308</v>
          </cell>
          <cell r="L219">
            <v>8.1000000000000003E-2</v>
          </cell>
          <cell r="P219">
            <v>0</v>
          </cell>
          <cell r="Q219">
            <v>9.0999999999999998E-2</v>
          </cell>
          <cell r="R219">
            <v>0.109</v>
          </cell>
          <cell r="V219">
            <v>3.0499999999999999E-2</v>
          </cell>
          <cell r="W219">
            <v>3.0499999999999999E-2</v>
          </cell>
          <cell r="Z219">
            <v>0.38900000000000001</v>
          </cell>
        </row>
        <row r="220">
          <cell r="C220">
            <v>44974</v>
          </cell>
          <cell r="D220">
            <v>0.184</v>
          </cell>
          <cell r="F220">
            <v>0.184</v>
          </cell>
          <cell r="L220">
            <v>0.10299999999999999</v>
          </cell>
          <cell r="P220">
            <v>0</v>
          </cell>
          <cell r="Q220">
            <v>9.8000000000000004E-2</v>
          </cell>
          <cell r="R220">
            <v>0.127</v>
          </cell>
          <cell r="V220">
            <v>3.0499999999999999E-2</v>
          </cell>
          <cell r="W220">
            <v>3.0499999999999999E-2</v>
          </cell>
          <cell r="Z220">
            <v>0.435</v>
          </cell>
        </row>
        <row r="221">
          <cell r="C221">
            <v>44977</v>
          </cell>
          <cell r="D221">
            <v>0.38800000000000001</v>
          </cell>
          <cell r="F221">
            <v>0.38800000000000001</v>
          </cell>
          <cell r="L221">
            <v>0.45900000000000002</v>
          </cell>
          <cell r="P221">
            <v>0</v>
          </cell>
          <cell r="Q221">
            <v>8.1000000000000003E-2</v>
          </cell>
          <cell r="R221">
            <v>9.1999999999999998E-2</v>
          </cell>
          <cell r="V221">
            <v>3.0499999999999999E-2</v>
          </cell>
          <cell r="W221">
            <v>3.0499999999999999E-2</v>
          </cell>
          <cell r="Z221">
            <v>3.0499999999999999E-2</v>
          </cell>
        </row>
        <row r="222">
          <cell r="C222">
            <v>44979</v>
          </cell>
          <cell r="D222">
            <v>0.27800000000000002</v>
          </cell>
          <cell r="F222">
            <v>0.27800000000000002</v>
          </cell>
          <cell r="L222">
            <v>0.13100000000000001</v>
          </cell>
          <cell r="P222">
            <v>0</v>
          </cell>
          <cell r="Q222">
            <v>6.4000000000000001E-2</v>
          </cell>
          <cell r="R222">
            <v>9.1999999999999998E-2</v>
          </cell>
          <cell r="V222">
            <v>3.0499999999999999E-2</v>
          </cell>
          <cell r="W222">
            <v>3.0499999999999999E-2</v>
          </cell>
          <cell r="Z222">
            <v>3.0499999999999999E-2</v>
          </cell>
        </row>
        <row r="223">
          <cell r="C223">
            <v>44981</v>
          </cell>
          <cell r="D223">
            <v>0.26700000000000002</v>
          </cell>
          <cell r="F223">
            <v>0.26700000000000002</v>
          </cell>
          <cell r="L223">
            <v>0.188</v>
          </cell>
          <cell r="P223">
            <v>0</v>
          </cell>
          <cell r="Q223">
            <v>0.111</v>
          </cell>
          <cell r="R223">
            <v>0.128</v>
          </cell>
          <cell r="V223">
            <v>0.32</v>
          </cell>
          <cell r="W223">
            <v>0.32300000000000001</v>
          </cell>
          <cell r="Z223">
            <v>0.435</v>
          </cell>
        </row>
        <row r="224">
          <cell r="C224">
            <v>44984</v>
          </cell>
          <cell r="D224">
            <v>0.21299999999999999</v>
          </cell>
          <cell r="F224">
            <v>0.21299999999999999</v>
          </cell>
          <cell r="L224">
            <v>0.123</v>
          </cell>
          <cell r="P224">
            <v>0</v>
          </cell>
          <cell r="Q224">
            <v>3.0499999999999999E-2</v>
          </cell>
          <cell r="R224">
            <v>3.0499999999999999E-2</v>
          </cell>
          <cell r="V224">
            <v>3.0499999999999999E-2</v>
          </cell>
          <cell r="W224">
            <v>3.0499999999999999E-2</v>
          </cell>
          <cell r="Z224">
            <v>3.0499999999999999E-2</v>
          </cell>
        </row>
        <row r="225">
          <cell r="C225">
            <v>44986</v>
          </cell>
          <cell r="D225">
            <v>0.307</v>
          </cell>
          <cell r="F225">
            <v>0.307</v>
          </cell>
          <cell r="L225">
            <v>6.6000000000000003E-2</v>
          </cell>
          <cell r="P225">
            <v>0</v>
          </cell>
          <cell r="Q225">
            <v>3.0499999999999999E-2</v>
          </cell>
          <cell r="R225">
            <v>3.0499999999999999E-2</v>
          </cell>
          <cell r="V225">
            <v>3.0499999999999999E-2</v>
          </cell>
          <cell r="W225">
            <v>3.0499999999999999E-2</v>
          </cell>
          <cell r="Z225">
            <v>0.123</v>
          </cell>
        </row>
        <row r="226">
          <cell r="C226">
            <v>44988</v>
          </cell>
          <cell r="D226">
            <v>0.38200000000000001</v>
          </cell>
          <cell r="F226">
            <v>0.38200000000000001</v>
          </cell>
          <cell r="L226">
            <v>0.14000000000000001</v>
          </cell>
          <cell r="P226">
            <v>0</v>
          </cell>
          <cell r="Q226">
            <v>0.10199999999999999</v>
          </cell>
          <cell r="R226">
            <v>0.11899999999999999</v>
          </cell>
          <cell r="V226">
            <v>3.0499999999999999E-2</v>
          </cell>
          <cell r="W226">
            <v>3.0499999999999999E-2</v>
          </cell>
          <cell r="Z226">
            <v>0.17299999999999999</v>
          </cell>
        </row>
        <row r="227">
          <cell r="C227">
            <v>44991</v>
          </cell>
          <cell r="D227">
            <v>0.24</v>
          </cell>
          <cell r="F227">
            <v>0.24</v>
          </cell>
          <cell r="L227">
            <v>7.4999999999999997E-2</v>
          </cell>
          <cell r="P227">
            <v>0</v>
          </cell>
          <cell r="Q227">
            <v>3.0499999999999999E-2</v>
          </cell>
          <cell r="R227">
            <v>3.0499999999999999E-2</v>
          </cell>
          <cell r="V227">
            <v>3.0499999999999999E-2</v>
          </cell>
          <cell r="W227">
            <v>3.0499999999999999E-2</v>
          </cell>
          <cell r="Z227">
            <v>0.41899999999999998</v>
          </cell>
        </row>
        <row r="228">
          <cell r="C228">
            <v>44993</v>
          </cell>
          <cell r="D228">
            <v>0.193</v>
          </cell>
          <cell r="F228">
            <v>0.193</v>
          </cell>
          <cell r="L228">
            <v>7.2999999999999995E-2</v>
          </cell>
          <cell r="P228">
            <v>0</v>
          </cell>
          <cell r="Q228">
            <v>3.0499999999999999E-2</v>
          </cell>
          <cell r="R228">
            <v>3.0499999999999999E-2</v>
          </cell>
          <cell r="V228">
            <v>3.0499999999999999E-2</v>
          </cell>
          <cell r="W228">
            <v>3.0499999999999999E-2</v>
          </cell>
          <cell r="Z228">
            <v>0.71099999999999997</v>
          </cell>
        </row>
        <row r="229">
          <cell r="C229">
            <v>44995</v>
          </cell>
          <cell r="D229">
            <v>0.26400000000000001</v>
          </cell>
          <cell r="F229">
            <v>0.26400000000000001</v>
          </cell>
          <cell r="L229">
            <v>9.6000000000000002E-2</v>
          </cell>
          <cell r="P229">
            <v>0</v>
          </cell>
          <cell r="Q229">
            <v>7.5999999999999998E-2</v>
          </cell>
          <cell r="R229">
            <v>3.0499999999999999E-2</v>
          </cell>
          <cell r="V229">
            <v>3.0499999999999999E-2</v>
          </cell>
          <cell r="W229">
            <v>3.0499999999999999E-2</v>
          </cell>
          <cell r="Z229">
            <v>0.78500000000000003</v>
          </cell>
        </row>
        <row r="230">
          <cell r="C230">
            <v>44998</v>
          </cell>
          <cell r="D230">
            <v>0.189</v>
          </cell>
          <cell r="F230">
            <v>0.189</v>
          </cell>
          <cell r="L230">
            <v>0.16500000000000001</v>
          </cell>
          <cell r="P230">
            <v>0</v>
          </cell>
          <cell r="Q230">
            <v>0.109</v>
          </cell>
          <cell r="R230">
            <v>3.0499999999999999E-2</v>
          </cell>
          <cell r="V230">
            <v>3.0499999999999999E-2</v>
          </cell>
          <cell r="W230">
            <v>3.0499999999999999E-2</v>
          </cell>
          <cell r="Z230">
            <v>0.56899999999999995</v>
          </cell>
        </row>
        <row r="231">
          <cell r="C231">
            <v>45000</v>
          </cell>
          <cell r="D231">
            <v>0.28100000000000003</v>
          </cell>
          <cell r="F231">
            <v>0.28100000000000003</v>
          </cell>
          <cell r="L231">
            <v>0.13700000000000001</v>
          </cell>
          <cell r="P231">
            <v>0</v>
          </cell>
          <cell r="Q231">
            <v>0.10100000000000001</v>
          </cell>
          <cell r="R231">
            <v>6.5000000000000002E-2</v>
          </cell>
          <cell r="V231">
            <v>3.0499999999999999E-2</v>
          </cell>
          <cell r="W231">
            <v>3.0499999999999999E-2</v>
          </cell>
          <cell r="Z231">
            <v>0.747</v>
          </cell>
        </row>
        <row r="232">
          <cell r="C232">
            <v>45002</v>
          </cell>
          <cell r="D232">
            <v>0.33600000000000002</v>
          </cell>
          <cell r="F232">
            <v>0.33600000000000002</v>
          </cell>
          <cell r="L232">
            <v>0.17799999999999999</v>
          </cell>
          <cell r="P232">
            <v>0</v>
          </cell>
          <cell r="Q232">
            <v>0.111</v>
          </cell>
          <cell r="R232">
            <v>7.2999999999999995E-2</v>
          </cell>
          <cell r="V232">
            <v>3.0499999999999999E-2</v>
          </cell>
          <cell r="W232">
            <v>3.0499999999999999E-2</v>
          </cell>
          <cell r="Z232">
            <v>0.71399999999999997</v>
          </cell>
        </row>
        <row r="233">
          <cell r="C233">
            <v>45005</v>
          </cell>
          <cell r="D233">
            <v>0.44400000000000001</v>
          </cell>
          <cell r="F233">
            <v>0.44400000000000001</v>
          </cell>
          <cell r="L233">
            <v>0.23</v>
          </cell>
          <cell r="P233">
            <v>0.14000000000000001</v>
          </cell>
          <cell r="Q233">
            <v>0.104</v>
          </cell>
          <cell r="R233">
            <v>7.4999999999999997E-2</v>
          </cell>
          <cell r="V233">
            <v>3.0499999999999999E-2</v>
          </cell>
          <cell r="W233">
            <v>3.0499999999999999E-2</v>
          </cell>
          <cell r="Z233">
            <v>0.17799999999999999</v>
          </cell>
        </row>
        <row r="234">
          <cell r="C234">
            <v>45007</v>
          </cell>
          <cell r="D234">
            <v>0.38</v>
          </cell>
          <cell r="F234">
            <v>0.38</v>
          </cell>
          <cell r="L234">
            <v>0.17599999999999999</v>
          </cell>
          <cell r="P234">
            <v>0</v>
          </cell>
          <cell r="Q234">
            <v>0.112</v>
          </cell>
          <cell r="R234">
            <v>6.5000000000000002E-2</v>
          </cell>
          <cell r="V234">
            <v>3.0499999999999999E-2</v>
          </cell>
          <cell r="W234">
            <v>3.0499999999999999E-2</v>
          </cell>
          <cell r="Z234">
            <v>0.52400000000000002</v>
          </cell>
        </row>
        <row r="235">
          <cell r="C235">
            <v>45009</v>
          </cell>
          <cell r="D235">
            <v>0.255</v>
          </cell>
          <cell r="F235">
            <v>0.255</v>
          </cell>
          <cell r="L235">
            <v>0.19500000000000001</v>
          </cell>
          <cell r="P235">
            <v>0</v>
          </cell>
          <cell r="Q235">
            <v>0.10299999999999999</v>
          </cell>
          <cell r="R235">
            <v>7.2999999999999995E-2</v>
          </cell>
          <cell r="V235">
            <v>3.0499999999999999E-2</v>
          </cell>
          <cell r="W235">
            <v>3.0499999999999999E-2</v>
          </cell>
          <cell r="Z235">
            <v>0.19400000000000001</v>
          </cell>
        </row>
        <row r="236">
          <cell r="C236">
            <v>45012</v>
          </cell>
          <cell r="D236">
            <v>0.192</v>
          </cell>
          <cell r="F236">
            <v>0.192</v>
          </cell>
          <cell r="L236">
            <v>0.251</v>
          </cell>
          <cell r="P236">
            <v>0</v>
          </cell>
          <cell r="Q236">
            <v>9.9000000000000005E-2</v>
          </cell>
          <cell r="R236">
            <v>6.4000000000000001E-2</v>
          </cell>
          <cell r="V236">
            <v>3.0499999999999999E-2</v>
          </cell>
          <cell r="W236">
            <v>3.0499999999999999E-2</v>
          </cell>
        </row>
        <row r="237">
          <cell r="C237">
            <v>45014</v>
          </cell>
          <cell r="D237">
            <v>0.27100000000000002</v>
          </cell>
          <cell r="F237">
            <v>0.27100000000000002</v>
          </cell>
          <cell r="L237">
            <v>0.20100000000000001</v>
          </cell>
          <cell r="P237">
            <v>0</v>
          </cell>
          <cell r="Q237">
            <v>0.10100000000000001</v>
          </cell>
          <cell r="R237">
            <v>7.8E-2</v>
          </cell>
          <cell r="V237">
            <v>3.0499999999999999E-2</v>
          </cell>
          <cell r="W237">
            <v>3.0499999999999999E-2</v>
          </cell>
        </row>
        <row r="238">
          <cell r="C238">
            <v>45016</v>
          </cell>
          <cell r="D238">
            <v>0.27600000000000002</v>
          </cell>
          <cell r="F238">
            <v>0.27600000000000002</v>
          </cell>
          <cell r="L238">
            <v>0.16500000000000001</v>
          </cell>
          <cell r="P238">
            <v>0</v>
          </cell>
          <cell r="Q238">
            <v>0.1</v>
          </cell>
          <cell r="R238">
            <v>9.2999999999999999E-2</v>
          </cell>
          <cell r="V238">
            <v>3.0499999999999999E-2</v>
          </cell>
          <cell r="W238">
            <v>3.0499999999999999E-2</v>
          </cell>
        </row>
        <row r="239">
          <cell r="C239">
            <v>45019</v>
          </cell>
          <cell r="D239">
            <v>0.36499999999999999</v>
          </cell>
          <cell r="F239">
            <v>0.36499999999999999</v>
          </cell>
          <cell r="L239">
            <v>0.21199999999999999</v>
          </cell>
          <cell r="P239">
            <v>0</v>
          </cell>
          <cell r="Q239">
            <v>0.109</v>
          </cell>
          <cell r="R239">
            <v>7.2999999999999995E-2</v>
          </cell>
          <cell r="V239">
            <v>3.0499999999999999E-2</v>
          </cell>
          <cell r="W239">
            <v>3.0499999999999999E-2</v>
          </cell>
          <cell r="X239">
            <v>3.0499999999999999E-2</v>
          </cell>
        </row>
        <row r="240">
          <cell r="C240">
            <v>45020</v>
          </cell>
          <cell r="D240">
            <v>0.32300000000000001</v>
          </cell>
          <cell r="F240">
            <v>0.32300000000000001</v>
          </cell>
          <cell r="L240">
            <v>0.192</v>
          </cell>
          <cell r="P240">
            <v>0</v>
          </cell>
          <cell r="Q240">
            <v>0.14099999999999999</v>
          </cell>
          <cell r="R240">
            <v>9.8000000000000004E-2</v>
          </cell>
          <cell r="V240">
            <v>3.0499999999999999E-2</v>
          </cell>
          <cell r="W240">
            <v>3.0499999999999999E-2</v>
          </cell>
          <cell r="X240">
            <v>3.0499999999999999E-2</v>
          </cell>
        </row>
        <row r="241">
          <cell r="C241">
            <v>45028</v>
          </cell>
          <cell r="D241">
            <v>0.24399999999999999</v>
          </cell>
          <cell r="F241">
            <v>0.24399999999999999</v>
          </cell>
          <cell r="L241">
            <v>0.20599999999999999</v>
          </cell>
          <cell r="P241">
            <v>0</v>
          </cell>
          <cell r="Q241">
            <v>0.10299999999999999</v>
          </cell>
          <cell r="R241">
            <v>7.3999999999999996E-2</v>
          </cell>
          <cell r="V241">
            <v>3.0499999999999999E-2</v>
          </cell>
          <cell r="W241">
            <v>3.0499999999999999E-2</v>
          </cell>
          <cell r="X241">
            <v>3.0499999999999999E-2</v>
          </cell>
        </row>
        <row r="242">
          <cell r="C242">
            <v>45030</v>
          </cell>
          <cell r="D242">
            <v>0.22900000000000001</v>
          </cell>
          <cell r="F242">
            <v>0.22900000000000001</v>
          </cell>
          <cell r="L242">
            <v>0.23100000000000001</v>
          </cell>
          <cell r="P242">
            <v>0</v>
          </cell>
          <cell r="Q242">
            <v>0.128</v>
          </cell>
          <cell r="R242">
            <v>8.5000000000000006E-2</v>
          </cell>
          <cell r="V242">
            <v>3.0499999999999999E-2</v>
          </cell>
          <cell r="W242">
            <v>3.0499999999999999E-2</v>
          </cell>
          <cell r="X242">
            <v>3.0499999999999999E-2</v>
          </cell>
        </row>
        <row r="243">
          <cell r="C243">
            <v>45033</v>
          </cell>
          <cell r="D243">
            <v>0.13</v>
          </cell>
          <cell r="F243">
            <v>0.13</v>
          </cell>
          <cell r="L243">
            <v>0.23200000000000001</v>
          </cell>
          <cell r="P243">
            <v>0</v>
          </cell>
          <cell r="Q243">
            <v>9.4E-2</v>
          </cell>
          <cell r="R243">
            <v>7.2999999999999995E-2</v>
          </cell>
          <cell r="V243">
            <v>3.1E-2</v>
          </cell>
          <cell r="W243">
            <v>3.1E-2</v>
          </cell>
          <cell r="X243">
            <v>3.1E-2</v>
          </cell>
        </row>
        <row r="244">
          <cell r="C244">
            <v>45035</v>
          </cell>
          <cell r="D244">
            <v>0.121</v>
          </cell>
          <cell r="F244">
            <v>0.121</v>
          </cell>
          <cell r="L244">
            <v>0.19400000000000001</v>
          </cell>
          <cell r="P244">
            <v>0</v>
          </cell>
          <cell r="Q244">
            <v>0.104</v>
          </cell>
          <cell r="R244">
            <v>7.0999999999999994E-2</v>
          </cell>
          <cell r="V244">
            <v>3.0499999999999999E-2</v>
          </cell>
          <cell r="W244">
            <v>3.0499999999999999E-2</v>
          </cell>
        </row>
        <row r="245">
          <cell r="C245">
            <v>45037</v>
          </cell>
          <cell r="D245">
            <v>0.13</v>
          </cell>
          <cell r="F245">
            <v>0.13</v>
          </cell>
          <cell r="L245">
            <v>0.16700000000000001</v>
          </cell>
          <cell r="P245">
            <v>0</v>
          </cell>
          <cell r="Q245">
            <v>0.122</v>
          </cell>
          <cell r="R245">
            <v>8.4000000000000005E-2</v>
          </cell>
          <cell r="V245">
            <v>3.0499999999999999E-2</v>
          </cell>
          <cell r="W245">
            <v>3.0499999999999999E-2</v>
          </cell>
          <cell r="Z245">
            <v>3.0499999999999999E-2</v>
          </cell>
        </row>
        <row r="246">
          <cell r="C246">
            <v>45040</v>
          </cell>
          <cell r="D246">
            <v>0.18099999999999999</v>
          </cell>
          <cell r="F246">
            <v>0.18099999999999999</v>
          </cell>
          <cell r="L246">
            <v>0.28699999999999998</v>
          </cell>
          <cell r="P246">
            <v>0</v>
          </cell>
          <cell r="R246">
            <v>0.10299999999999999</v>
          </cell>
          <cell r="V246">
            <v>3.0499999999999999E-2</v>
          </cell>
          <cell r="W246">
            <v>3.0499999999999999E-2</v>
          </cell>
        </row>
        <row r="247">
          <cell r="C247">
            <v>45042</v>
          </cell>
          <cell r="D247">
            <v>0.13100000000000001</v>
          </cell>
          <cell r="F247">
            <v>0.13100000000000001</v>
          </cell>
          <cell r="L247">
            <v>8.7999999999999995E-2</v>
          </cell>
          <cell r="P247">
            <v>0</v>
          </cell>
          <cell r="R247">
            <v>6.8000000000000005E-2</v>
          </cell>
          <cell r="V247">
            <v>3.0499999999999999E-2</v>
          </cell>
          <cell r="W247">
            <v>3.0499999999999999E-2</v>
          </cell>
        </row>
        <row r="248">
          <cell r="C248">
            <v>45044</v>
          </cell>
          <cell r="D248">
            <v>0.121</v>
          </cell>
          <cell r="F248">
            <v>0.121</v>
          </cell>
          <cell r="L248">
            <v>9.9000000000000005E-2</v>
          </cell>
          <cell r="P248">
            <v>0</v>
          </cell>
          <cell r="R248">
            <v>9.6000000000000002E-2</v>
          </cell>
          <cell r="V248">
            <v>3.0499999999999999E-2</v>
          </cell>
          <cell r="W248">
            <v>3.0499999999999999E-2</v>
          </cell>
        </row>
        <row r="249">
          <cell r="C249">
            <v>45048</v>
          </cell>
          <cell r="D249">
            <v>0.14399999999999999</v>
          </cell>
          <cell r="F249">
            <v>0.14399999999999999</v>
          </cell>
          <cell r="L249">
            <v>9.5000000000000001E-2</v>
          </cell>
          <cell r="P249">
            <v>0.10199999999999999</v>
          </cell>
          <cell r="R249">
            <v>3.0499999999999999E-2</v>
          </cell>
          <cell r="V249">
            <v>3.0499999999999999E-2</v>
          </cell>
          <cell r="W249">
            <v>3.0499999999999999E-2</v>
          </cell>
          <cell r="Z249">
            <v>0.16300000000000001</v>
          </cell>
        </row>
        <row r="250">
          <cell r="C250">
            <v>45049</v>
          </cell>
          <cell r="D250">
            <v>0.129</v>
          </cell>
          <cell r="F250">
            <v>0.129</v>
          </cell>
          <cell r="L250">
            <v>8.4000000000000005E-2</v>
          </cell>
          <cell r="P250">
            <v>9.2999999999999999E-2</v>
          </cell>
          <cell r="R250">
            <v>3.0499999999999999E-2</v>
          </cell>
          <cell r="V250">
            <v>3.0499999999999999E-2</v>
          </cell>
          <cell r="W250">
            <v>3.0499999999999999E-2</v>
          </cell>
          <cell r="Z250">
            <v>0.129</v>
          </cell>
        </row>
        <row r="251">
          <cell r="C251">
            <v>45051</v>
          </cell>
          <cell r="D251">
            <v>0.14000000000000001</v>
          </cell>
          <cell r="F251">
            <v>0.14000000000000001</v>
          </cell>
          <cell r="L251">
            <v>0.114</v>
          </cell>
          <cell r="P251">
            <v>0</v>
          </cell>
          <cell r="R251">
            <v>3.0499999999999999E-2</v>
          </cell>
          <cell r="V251">
            <v>3.0499999999999999E-2</v>
          </cell>
          <cell r="W251">
            <v>3.0499999999999999E-2</v>
          </cell>
          <cell r="Z251">
            <v>3.0499999999999999E-2</v>
          </cell>
        </row>
        <row r="252">
          <cell r="C252">
            <v>45054</v>
          </cell>
          <cell r="D252">
            <v>0.16</v>
          </cell>
          <cell r="F252">
            <v>0.16</v>
          </cell>
          <cell r="L252">
            <v>9.8000000000000004E-2</v>
          </cell>
          <cell r="P252">
            <v>0</v>
          </cell>
          <cell r="V252">
            <v>3.0499999999999999E-2</v>
          </cell>
          <cell r="W252">
            <v>3.0499999999999999E-2</v>
          </cell>
        </row>
        <row r="253">
          <cell r="C253">
            <v>45056</v>
          </cell>
          <cell r="D253">
            <v>0.17899999999999999</v>
          </cell>
          <cell r="F253">
            <v>0.17899999999999999</v>
          </cell>
          <cell r="L253">
            <v>8.7999999999999995E-2</v>
          </cell>
          <cell r="P253">
            <v>0</v>
          </cell>
          <cell r="V253">
            <v>3.0499999999999999E-2</v>
          </cell>
        </row>
        <row r="254">
          <cell r="C254">
            <v>45058</v>
          </cell>
          <cell r="D254">
            <v>0.12</v>
          </cell>
          <cell r="F254">
            <v>0.12</v>
          </cell>
          <cell r="L254">
            <v>6.4000000000000001E-2</v>
          </cell>
          <cell r="P254">
            <v>0</v>
          </cell>
          <cell r="V254">
            <v>3.0499999999999999E-2</v>
          </cell>
        </row>
        <row r="255">
          <cell r="C255">
            <v>45061</v>
          </cell>
          <cell r="D255">
            <v>0.40799999999999997</v>
          </cell>
          <cell r="F255">
            <v>0.40799999999999997</v>
          </cell>
          <cell r="L255">
            <v>0.08</v>
          </cell>
          <cell r="P255">
            <v>0</v>
          </cell>
          <cell r="V255">
            <v>0.08</v>
          </cell>
        </row>
        <row r="256">
          <cell r="C256">
            <v>45063</v>
          </cell>
          <cell r="D256">
            <v>0.442</v>
          </cell>
          <cell r="F256">
            <v>0.442</v>
          </cell>
          <cell r="L256">
            <v>0.17399999999999999</v>
          </cell>
          <cell r="P256">
            <v>0</v>
          </cell>
          <cell r="W256">
            <v>3.0499999999999999E-2</v>
          </cell>
        </row>
        <row r="257">
          <cell r="C257">
            <v>45065</v>
          </cell>
          <cell r="D257">
            <v>0.35</v>
          </cell>
          <cell r="F257">
            <v>0.35</v>
          </cell>
          <cell r="L257">
            <v>0.26100000000000001</v>
          </cell>
          <cell r="P257">
            <v>0</v>
          </cell>
          <cell r="V257">
            <v>3.0499999999999999E-2</v>
          </cell>
        </row>
        <row r="258">
          <cell r="C258">
            <v>45068</v>
          </cell>
          <cell r="D258">
            <v>0.65500000000000003</v>
          </cell>
          <cell r="F258">
            <v>0.65500000000000003</v>
          </cell>
          <cell r="L258">
            <v>0.193</v>
          </cell>
          <cell r="P258">
            <v>0</v>
          </cell>
          <cell r="V258">
            <v>0.26700000000000002</v>
          </cell>
        </row>
        <row r="259">
          <cell r="C259">
            <v>45070</v>
          </cell>
          <cell r="D259">
            <v>0.76300000000000001</v>
          </cell>
          <cell r="F259">
            <v>0.76300000000000001</v>
          </cell>
          <cell r="L259">
            <v>0.251</v>
          </cell>
          <cell r="P259">
            <v>0</v>
          </cell>
          <cell r="Q259">
            <v>0.60599999999999998</v>
          </cell>
          <cell r="R259">
            <v>1.2130000000000001</v>
          </cell>
          <cell r="V259">
            <v>0.1</v>
          </cell>
          <cell r="W259">
            <v>3.0499999999999999E-2</v>
          </cell>
          <cell r="Z259">
            <v>0.34300000000000003</v>
          </cell>
        </row>
        <row r="260">
          <cell r="C260">
            <v>45072</v>
          </cell>
          <cell r="D260">
            <v>0.65700000000000003</v>
          </cell>
          <cell r="F260">
            <v>0.65700000000000003</v>
          </cell>
          <cell r="L260">
            <v>0.379</v>
          </cell>
          <cell r="P260">
            <v>0</v>
          </cell>
          <cell r="Q260">
            <v>0.623</v>
          </cell>
          <cell r="V260">
            <v>0.33400000000000002</v>
          </cell>
          <cell r="W260">
            <v>3.0499999999999999E-2</v>
          </cell>
          <cell r="Z260">
            <v>0.247</v>
          </cell>
        </row>
        <row r="261">
          <cell r="C261">
            <v>45075</v>
          </cell>
          <cell r="D261">
            <v>0.224</v>
          </cell>
          <cell r="F261">
            <v>0.224</v>
          </cell>
          <cell r="L261">
            <v>0.19900000000000001</v>
          </cell>
          <cell r="P261">
            <v>0</v>
          </cell>
          <cell r="Q261">
            <v>0.624</v>
          </cell>
          <cell r="R261">
            <v>0.67400000000000004</v>
          </cell>
          <cell r="V261">
            <v>3.0499999999999999E-2</v>
          </cell>
          <cell r="W261">
            <v>3.0499999999999999E-2</v>
          </cell>
        </row>
        <row r="262">
          <cell r="C262">
            <v>45077</v>
          </cell>
          <cell r="D262">
            <v>0.65400000000000003</v>
          </cell>
          <cell r="F262">
            <v>0.65400000000000003</v>
          </cell>
          <cell r="L262">
            <v>0.155</v>
          </cell>
          <cell r="P262">
            <v>0</v>
          </cell>
          <cell r="Q262">
            <v>0.57799999999999996</v>
          </cell>
          <cell r="R262">
            <v>0.186</v>
          </cell>
          <cell r="V262">
            <v>3.0499999999999999E-2</v>
          </cell>
          <cell r="W262">
            <v>3.0499999999999999E-2</v>
          </cell>
        </row>
        <row r="263">
          <cell r="C263">
            <v>45079</v>
          </cell>
          <cell r="D263">
            <v>0.34399999999999997</v>
          </cell>
          <cell r="F263">
            <v>0.34399999999999997</v>
          </cell>
          <cell r="L263">
            <v>9.6000000000000002E-2</v>
          </cell>
          <cell r="P263">
            <v>0</v>
          </cell>
          <cell r="Q263">
            <v>0.23400000000000001</v>
          </cell>
          <cell r="V263">
            <v>3.0499999999999999E-2</v>
          </cell>
          <cell r="W263">
            <v>3.0499999999999999E-2</v>
          </cell>
        </row>
        <row r="264">
          <cell r="C264">
            <v>45082</v>
          </cell>
          <cell r="D264">
            <v>0.27100000000000002</v>
          </cell>
          <cell r="F264">
            <v>0.27100000000000002</v>
          </cell>
          <cell r="L264">
            <v>6.2E-2</v>
          </cell>
          <cell r="P264">
            <v>0.251</v>
          </cell>
          <cell r="Q264">
            <v>0.29599999999999999</v>
          </cell>
          <cell r="R264">
            <v>0.13300000000000001</v>
          </cell>
          <cell r="V264">
            <v>3.0499999999999999E-2</v>
          </cell>
          <cell r="W264">
            <v>3.0499999999999999E-2</v>
          </cell>
          <cell r="Z264">
            <v>0.26200000000000001</v>
          </cell>
        </row>
        <row r="265">
          <cell r="C265">
            <v>45084</v>
          </cell>
          <cell r="D265">
            <v>0.186</v>
          </cell>
          <cell r="F265">
            <v>0.186</v>
          </cell>
          <cell r="L265">
            <v>3.0499999999999999E-2</v>
          </cell>
          <cell r="P265">
            <v>0</v>
          </cell>
          <cell r="Q265">
            <v>0.19700000000000001</v>
          </cell>
          <cell r="V265">
            <v>3.0499999999999999E-2</v>
          </cell>
          <cell r="Z265">
            <v>8.5999999999999993E-2</v>
          </cell>
        </row>
        <row r="266">
          <cell r="C266">
            <v>45085</v>
          </cell>
          <cell r="D266">
            <v>0.16400000000000001</v>
          </cell>
          <cell r="F266">
            <v>0.16400000000000001</v>
          </cell>
          <cell r="L266">
            <v>3.0499999999999999E-2</v>
          </cell>
          <cell r="P266">
            <v>0.16</v>
          </cell>
          <cell r="Q266">
            <v>0.192</v>
          </cell>
          <cell r="R266">
            <v>0.126</v>
          </cell>
          <cell r="V266">
            <v>3.0499999999999999E-2</v>
          </cell>
          <cell r="Z266">
            <v>0.154</v>
          </cell>
        </row>
        <row r="267">
          <cell r="C267">
            <v>45089</v>
          </cell>
          <cell r="D267">
            <v>0.156</v>
          </cell>
          <cell r="F267">
            <v>0.156</v>
          </cell>
          <cell r="L267">
            <v>3.0499999999999999E-2</v>
          </cell>
          <cell r="P267">
            <v>0</v>
          </cell>
          <cell r="Q267">
            <v>0.16500000000000001</v>
          </cell>
          <cell r="V267">
            <v>3.0499999999999999E-2</v>
          </cell>
          <cell r="W267">
            <v>3.0499999999999999E-2</v>
          </cell>
          <cell r="Z267">
            <v>8.2000000000000003E-2</v>
          </cell>
        </row>
        <row r="268">
          <cell r="C268">
            <v>45091</v>
          </cell>
          <cell r="D268">
            <v>0.14799999999999999</v>
          </cell>
          <cell r="F268">
            <v>0.14799999999999999</v>
          </cell>
          <cell r="L268">
            <v>3.0499999999999999E-2</v>
          </cell>
          <cell r="P268">
            <v>0.115</v>
          </cell>
          <cell r="Q268">
            <v>0.14299999999999999</v>
          </cell>
          <cell r="R268">
            <v>0.11</v>
          </cell>
          <cell r="V268">
            <v>3.0499999999999999E-2</v>
          </cell>
          <cell r="W268">
            <v>3.0499999999999999E-2</v>
          </cell>
          <cell r="Z268">
            <v>0.156</v>
          </cell>
        </row>
        <row r="269">
          <cell r="C269">
            <v>45093</v>
          </cell>
          <cell r="D269">
            <v>0.39800000000000002</v>
          </cell>
          <cell r="F269">
            <v>0.39800000000000002</v>
          </cell>
          <cell r="L269">
            <v>3.0499999999999999E-2</v>
          </cell>
          <cell r="P269">
            <v>0</v>
          </cell>
          <cell r="R269">
            <v>0.11700000000000001</v>
          </cell>
          <cell r="V269">
            <v>3.0499999999999999E-2</v>
          </cell>
        </row>
        <row r="270">
          <cell r="C270">
            <v>45096</v>
          </cell>
          <cell r="D270">
            <v>0.35299999999999998</v>
          </cell>
          <cell r="F270">
            <v>0.35299999999999998</v>
          </cell>
          <cell r="L270">
            <v>3.0499999999999999E-2</v>
          </cell>
          <cell r="P270">
            <v>0</v>
          </cell>
          <cell r="Q270">
            <v>0.114</v>
          </cell>
          <cell r="R270">
            <v>0.10299999999999999</v>
          </cell>
          <cell r="V270">
            <v>3.0499999999999999E-2</v>
          </cell>
          <cell r="Z270">
            <v>0.114</v>
          </cell>
        </row>
        <row r="271">
          <cell r="C271">
            <v>45098</v>
          </cell>
          <cell r="D271">
            <v>0.32700000000000001</v>
          </cell>
          <cell r="F271">
            <v>0.32700000000000001</v>
          </cell>
          <cell r="L271">
            <v>3.0499999999999999E-2</v>
          </cell>
          <cell r="P271">
            <v>0</v>
          </cell>
          <cell r="Q271">
            <v>0.114</v>
          </cell>
          <cell r="R271">
            <v>9.9000000000000005E-2</v>
          </cell>
        </row>
        <row r="272">
          <cell r="C272">
            <v>45100</v>
          </cell>
          <cell r="D272">
            <v>0.374</v>
          </cell>
          <cell r="F272">
            <v>0.374</v>
          </cell>
          <cell r="L272">
            <v>3.0499999999999999E-2</v>
          </cell>
          <cell r="P272">
            <v>0</v>
          </cell>
          <cell r="Q272">
            <v>0.14099999999999999</v>
          </cell>
        </row>
        <row r="273">
          <cell r="C273">
            <v>45103</v>
          </cell>
          <cell r="D273">
            <v>0.38300000000000001</v>
          </cell>
          <cell r="F273">
            <v>0.38300000000000001</v>
          </cell>
          <cell r="L273">
            <v>3.0499999999999999E-2</v>
          </cell>
          <cell r="P273">
            <v>0</v>
          </cell>
          <cell r="Q273">
            <v>0.112</v>
          </cell>
        </row>
        <row r="274">
          <cell r="C274">
            <v>45105</v>
          </cell>
          <cell r="D274">
            <v>0.32500000000000001</v>
          </cell>
          <cell r="F274">
            <v>0.32500000000000001</v>
          </cell>
          <cell r="L274">
            <v>3.1E-2</v>
          </cell>
          <cell r="P274">
            <v>0</v>
          </cell>
          <cell r="Q274">
            <v>0.11799999999999999</v>
          </cell>
        </row>
        <row r="275">
          <cell r="C275">
            <v>45107</v>
          </cell>
          <cell r="D275">
            <v>0.59499999999999997</v>
          </cell>
          <cell r="F275">
            <v>0.59499999999999997</v>
          </cell>
          <cell r="L275">
            <v>3.0499999999999999E-2</v>
          </cell>
          <cell r="P275">
            <v>0</v>
          </cell>
          <cell r="Q275">
            <v>0.13300000000000001</v>
          </cell>
        </row>
        <row r="276">
          <cell r="C276">
            <v>45110</v>
          </cell>
          <cell r="D276">
            <v>0.79300000000000004</v>
          </cell>
          <cell r="F276">
            <v>0.79300000000000004</v>
          </cell>
          <cell r="L276">
            <v>6.4000000000000001E-2</v>
          </cell>
          <cell r="P276">
            <v>0</v>
          </cell>
        </row>
        <row r="277">
          <cell r="C277">
            <v>45112</v>
          </cell>
          <cell r="D277">
            <v>0.61699999999999999</v>
          </cell>
          <cell r="F277">
            <v>0.61699999999999999</v>
          </cell>
          <cell r="L277">
            <v>3.0499999999999999E-2</v>
          </cell>
          <cell r="P277">
            <v>0</v>
          </cell>
        </row>
        <row r="278">
          <cell r="C278">
            <v>45114</v>
          </cell>
          <cell r="D278">
            <v>0.68</v>
          </cell>
          <cell r="F278">
            <v>0.68</v>
          </cell>
          <cell r="L278">
            <v>6.9000000000000006E-2</v>
          </cell>
          <cell r="P278">
            <v>0</v>
          </cell>
        </row>
        <row r="279">
          <cell r="C279">
            <v>45117</v>
          </cell>
          <cell r="D279">
            <v>0.36199999999999999</v>
          </cell>
          <cell r="F279">
            <v>0.36199999999999999</v>
          </cell>
          <cell r="L279">
            <v>3.0499999999999999E-2</v>
          </cell>
          <cell r="P279">
            <v>0</v>
          </cell>
        </row>
        <row r="280">
          <cell r="C280">
            <v>45119</v>
          </cell>
          <cell r="D280">
            <v>0.32700000000000001</v>
          </cell>
          <cell r="F280">
            <v>0.32700000000000001</v>
          </cell>
          <cell r="L280">
            <v>3.0499999999999999E-2</v>
          </cell>
          <cell r="P280">
            <v>0</v>
          </cell>
          <cell r="V280">
            <v>3.0499999999999999E-2</v>
          </cell>
        </row>
        <row r="281">
          <cell r="C281">
            <v>45121</v>
          </cell>
          <cell r="D281">
            <v>0.378</v>
          </cell>
          <cell r="F281">
            <v>0.378</v>
          </cell>
          <cell r="L281">
            <v>3.0499999999999999E-2</v>
          </cell>
          <cell r="P281">
            <v>0</v>
          </cell>
          <cell r="V281">
            <v>3.0499999999999999E-2</v>
          </cell>
        </row>
        <row r="282">
          <cell r="C282">
            <v>45124</v>
          </cell>
          <cell r="D282">
            <v>0.56399999999999995</v>
          </cell>
          <cell r="F282">
            <v>0.56399999999999995</v>
          </cell>
          <cell r="L282">
            <v>7.8E-2</v>
          </cell>
          <cell r="P282">
            <v>0</v>
          </cell>
          <cell r="V282">
            <v>3.0499999999999999E-2</v>
          </cell>
        </row>
        <row r="283">
          <cell r="C283">
            <v>45126</v>
          </cell>
          <cell r="D283">
            <v>0.27700000000000002</v>
          </cell>
          <cell r="F283">
            <v>0.27700000000000002</v>
          </cell>
          <cell r="L283">
            <v>3.0499999999999999E-2</v>
          </cell>
          <cell r="P283">
            <v>0</v>
          </cell>
          <cell r="V283">
            <v>3.0499999999999999E-2</v>
          </cell>
        </row>
        <row r="284">
          <cell r="C284">
            <v>45128</v>
          </cell>
          <cell r="D284">
            <v>0.505</v>
          </cell>
          <cell r="F284">
            <v>0.505</v>
          </cell>
          <cell r="L284">
            <v>7.6999999999999999E-2</v>
          </cell>
          <cell r="P284">
            <v>0</v>
          </cell>
          <cell r="V284">
            <v>3.0499999999999999E-2</v>
          </cell>
        </row>
        <row r="285">
          <cell r="C285">
            <v>45131</v>
          </cell>
          <cell r="D285">
            <v>0.53700000000000003</v>
          </cell>
          <cell r="F285">
            <v>0.53700000000000003</v>
          </cell>
          <cell r="L285">
            <v>3.0499999999999999E-2</v>
          </cell>
          <cell r="P285">
            <v>0</v>
          </cell>
          <cell r="V285">
            <v>3.0499999999999999E-2</v>
          </cell>
        </row>
        <row r="286">
          <cell r="C286">
            <v>45133</v>
          </cell>
          <cell r="D286">
            <v>0.44500000000000001</v>
          </cell>
          <cell r="F286">
            <v>0.44500000000000001</v>
          </cell>
          <cell r="L286">
            <v>7.1999999999999995E-2</v>
          </cell>
          <cell r="P286">
            <v>0</v>
          </cell>
          <cell r="V286">
            <v>3.0499999999999999E-2</v>
          </cell>
        </row>
        <row r="287">
          <cell r="C287">
            <v>45135</v>
          </cell>
          <cell r="D287">
            <v>0.438</v>
          </cell>
          <cell r="F287">
            <v>0.438</v>
          </cell>
          <cell r="L287">
            <v>3.0499999999999999E-2</v>
          </cell>
          <cell r="P287">
            <v>0</v>
          </cell>
          <cell r="V287">
            <v>3.0499999999999999E-2</v>
          </cell>
        </row>
        <row r="288">
          <cell r="C288">
            <v>45138</v>
          </cell>
          <cell r="D288">
            <v>0.54800000000000004</v>
          </cell>
          <cell r="F288">
            <v>0.54800000000000004</v>
          </cell>
          <cell r="L288">
            <v>6.2E-2</v>
          </cell>
          <cell r="P288">
            <v>0</v>
          </cell>
          <cell r="Q288">
            <v>0</v>
          </cell>
          <cell r="V288">
            <v>3.0499999999999999E-2</v>
          </cell>
          <cell r="Z288">
            <v>1.7669999999999999</v>
          </cell>
        </row>
        <row r="289">
          <cell r="C289">
            <v>45140</v>
          </cell>
          <cell r="D289">
            <v>0.55900000000000005</v>
          </cell>
          <cell r="F289">
            <v>0.55900000000000005</v>
          </cell>
          <cell r="L289">
            <v>3.0499999999999999E-2</v>
          </cell>
          <cell r="P289">
            <v>0</v>
          </cell>
          <cell r="Q289">
            <v>0</v>
          </cell>
          <cell r="V289">
            <v>3.0499999999999999E-2</v>
          </cell>
          <cell r="Z289">
            <v>0</v>
          </cell>
        </row>
        <row r="290">
          <cell r="C290" t="str">
            <v>04/08/20223</v>
          </cell>
          <cell r="D290">
            <v>0.52400000000000002</v>
          </cell>
          <cell r="F290">
            <v>0.52400000000000002</v>
          </cell>
          <cell r="L290">
            <v>3.0499999999999999E-2</v>
          </cell>
          <cell r="P290">
            <v>0</v>
          </cell>
          <cell r="Q290">
            <v>0</v>
          </cell>
          <cell r="V290">
            <v>0</v>
          </cell>
          <cell r="Z290">
            <v>0</v>
          </cell>
        </row>
        <row r="291">
          <cell r="C291">
            <v>45145</v>
          </cell>
          <cell r="D291">
            <v>0.50900000000000001</v>
          </cell>
          <cell r="F291">
            <v>0.50900000000000001</v>
          </cell>
          <cell r="L291">
            <v>3.0499999999999999E-2</v>
          </cell>
          <cell r="P291">
            <v>0</v>
          </cell>
          <cell r="Q291">
            <v>0</v>
          </cell>
          <cell r="V291">
            <v>0</v>
          </cell>
          <cell r="Z291">
            <v>0.16400000000000001</v>
          </cell>
        </row>
        <row r="292">
          <cell r="C292">
            <v>45147</v>
          </cell>
          <cell r="D292">
            <v>0.33700000000000002</v>
          </cell>
          <cell r="F292">
            <v>0.33700000000000002</v>
          </cell>
          <cell r="L292">
            <v>3.0499999999999999E-2</v>
          </cell>
          <cell r="P292">
            <v>0</v>
          </cell>
          <cell r="Q292">
            <v>0</v>
          </cell>
          <cell r="V292">
            <v>0</v>
          </cell>
          <cell r="Z292">
            <v>0</v>
          </cell>
        </row>
        <row r="293">
          <cell r="C293">
            <v>45149</v>
          </cell>
          <cell r="D293">
            <v>1.0589999999999999</v>
          </cell>
          <cell r="F293">
            <v>1.0589999999999999</v>
          </cell>
          <cell r="L293">
            <v>7.1999999999999995E-2</v>
          </cell>
          <cell r="P293">
            <v>0</v>
          </cell>
          <cell r="Q293">
            <v>0</v>
          </cell>
          <cell r="V293">
            <v>0</v>
          </cell>
          <cell r="Z293">
            <v>0</v>
          </cell>
        </row>
        <row r="294">
          <cell r="C294">
            <v>45154</v>
          </cell>
          <cell r="D294">
            <v>0.50600000000000001</v>
          </cell>
          <cell r="F294">
            <v>0.50600000000000001</v>
          </cell>
          <cell r="L294">
            <v>3.0499999999999999E-2</v>
          </cell>
          <cell r="P294">
            <v>0</v>
          </cell>
          <cell r="Q294">
            <v>0</v>
          </cell>
          <cell r="V294">
            <v>3.0499999999999999E-2</v>
          </cell>
          <cell r="Z294">
            <v>0</v>
          </cell>
        </row>
        <row r="295">
          <cell r="C295">
            <v>45156</v>
          </cell>
          <cell r="D295">
            <v>0.57899999999999996</v>
          </cell>
          <cell r="F295">
            <v>0.57899999999999996</v>
          </cell>
          <cell r="L295">
            <v>3.0499999999999999E-2</v>
          </cell>
          <cell r="P295">
            <v>0</v>
          </cell>
          <cell r="Q295">
            <v>0</v>
          </cell>
          <cell r="V295">
            <v>0</v>
          </cell>
          <cell r="Z295">
            <v>0</v>
          </cell>
        </row>
        <row r="296">
          <cell r="C296">
            <v>45159</v>
          </cell>
          <cell r="D296">
            <v>0.64100000000000001</v>
          </cell>
          <cell r="F296">
            <v>0.64100000000000001</v>
          </cell>
          <cell r="L296">
            <v>7.0999999999999994E-2</v>
          </cell>
          <cell r="P296">
            <v>0</v>
          </cell>
          <cell r="Q296">
            <v>0</v>
          </cell>
          <cell r="V296">
            <v>3.0499999999999999E-2</v>
          </cell>
          <cell r="Z296">
            <v>0</v>
          </cell>
        </row>
        <row r="297">
          <cell r="C297">
            <v>45161</v>
          </cell>
          <cell r="D297">
            <v>0.63300000000000001</v>
          </cell>
          <cell r="F297">
            <v>0.63300000000000001</v>
          </cell>
          <cell r="L297">
            <v>3.0499999999999999E-2</v>
          </cell>
          <cell r="P297">
            <v>0</v>
          </cell>
          <cell r="Q297">
            <v>0</v>
          </cell>
          <cell r="V297">
            <v>3.0499999999999999E-2</v>
          </cell>
          <cell r="Z297">
            <v>0</v>
          </cell>
        </row>
        <row r="298">
          <cell r="C298">
            <v>45163</v>
          </cell>
          <cell r="D298">
            <v>0.66100000000000003</v>
          </cell>
          <cell r="F298">
            <v>0.66100000000000003</v>
          </cell>
          <cell r="P298">
            <v>0</v>
          </cell>
          <cell r="Q298">
            <v>0</v>
          </cell>
          <cell r="V298">
            <v>3.0499999999999999E-2</v>
          </cell>
          <cell r="Z298">
            <v>0</v>
          </cell>
        </row>
        <row r="299">
          <cell r="C299">
            <v>45166</v>
          </cell>
          <cell r="D299">
            <v>0.44</v>
          </cell>
          <cell r="F299">
            <v>0.44</v>
          </cell>
          <cell r="P299">
            <v>0</v>
          </cell>
          <cell r="Q299">
            <v>0</v>
          </cell>
          <cell r="V299">
            <v>0</v>
          </cell>
          <cell r="Z299">
            <v>0</v>
          </cell>
        </row>
        <row r="300">
          <cell r="C300">
            <v>45168</v>
          </cell>
          <cell r="D300">
            <v>0.55000000000000004</v>
          </cell>
          <cell r="F300">
            <v>0.55000000000000004</v>
          </cell>
          <cell r="L300">
            <v>3.0499999999999999E-2</v>
          </cell>
          <cell r="P300">
            <v>0</v>
          </cell>
          <cell r="Q300">
            <v>0</v>
          </cell>
          <cell r="V300">
            <v>0</v>
          </cell>
          <cell r="Z300">
            <v>0</v>
          </cell>
        </row>
        <row r="301">
          <cell r="C301">
            <v>45170</v>
          </cell>
          <cell r="D301">
            <v>0.309</v>
          </cell>
          <cell r="F301">
            <v>0.309</v>
          </cell>
          <cell r="L301">
            <v>3.0499999999999999E-2</v>
          </cell>
          <cell r="P301">
            <v>0</v>
          </cell>
          <cell r="Q301">
            <v>0</v>
          </cell>
          <cell r="V301">
            <v>0</v>
          </cell>
          <cell r="Z301">
            <v>0</v>
          </cell>
        </row>
        <row r="302">
          <cell r="C302">
            <v>45173</v>
          </cell>
          <cell r="D302">
            <v>0.42099999999999999</v>
          </cell>
          <cell r="F302">
            <v>0.42099999999999999</v>
          </cell>
          <cell r="L302">
            <v>3.0499999999999999E-2</v>
          </cell>
          <cell r="P302">
            <v>0</v>
          </cell>
          <cell r="Q302">
            <v>0.252</v>
          </cell>
          <cell r="V302">
            <v>3.0499999999999999E-2</v>
          </cell>
          <cell r="W302">
            <v>3.0499999999999999E-2</v>
          </cell>
          <cell r="Z302">
            <v>0</v>
          </cell>
        </row>
        <row r="303">
          <cell r="C303">
            <v>45175</v>
          </cell>
          <cell r="D303">
            <v>0.40899999999999997</v>
          </cell>
          <cell r="F303">
            <v>0.40899999999999997</v>
          </cell>
          <cell r="L303">
            <v>3.0499999999999999E-2</v>
          </cell>
          <cell r="P303">
            <v>0</v>
          </cell>
          <cell r="Q303">
            <v>0.14499999999999999</v>
          </cell>
          <cell r="V303">
            <v>3.0499999999999999E-2</v>
          </cell>
          <cell r="W303">
            <v>3.0499999999999999E-2</v>
          </cell>
          <cell r="Z303">
            <v>0.32500000000000001</v>
          </cell>
        </row>
        <row r="304">
          <cell r="C304">
            <v>45177</v>
          </cell>
          <cell r="D304">
            <v>0.26300000000000001</v>
          </cell>
          <cell r="F304">
            <v>0.26300000000000001</v>
          </cell>
          <cell r="L304">
            <v>3.0499999999999999E-2</v>
          </cell>
          <cell r="P304">
            <v>0</v>
          </cell>
          <cell r="Q304">
            <v>0.11799999999999999</v>
          </cell>
          <cell r="V304">
            <v>3.0499999999999999E-2</v>
          </cell>
          <cell r="W304">
            <v>3.0499999999999999E-2</v>
          </cell>
          <cell r="Z304">
            <v>0</v>
          </cell>
        </row>
        <row r="305">
          <cell r="C305">
            <v>45182</v>
          </cell>
          <cell r="D305">
            <v>0.26800000000000002</v>
          </cell>
          <cell r="F305">
            <v>0.26800000000000002</v>
          </cell>
          <cell r="L305">
            <v>0.223</v>
          </cell>
          <cell r="P305">
            <v>0</v>
          </cell>
          <cell r="Q305">
            <v>0.154</v>
          </cell>
          <cell r="V305">
            <v>3.0499999999999999E-2</v>
          </cell>
          <cell r="W305">
            <v>3.0499999999999999E-2</v>
          </cell>
          <cell r="Z305">
            <v>0</v>
          </cell>
        </row>
        <row r="306">
          <cell r="C306">
            <v>45184</v>
          </cell>
          <cell r="D306">
            <v>3.0499999999999999E-2</v>
          </cell>
          <cell r="F306">
            <v>3.0499999999999999E-2</v>
          </cell>
          <cell r="L306">
            <v>0.307</v>
          </cell>
          <cell r="P306">
            <v>0</v>
          </cell>
          <cell r="Q306">
            <v>0.122</v>
          </cell>
          <cell r="V306">
            <v>3.0499999999999999E-2</v>
          </cell>
          <cell r="W306">
            <v>3.0499999999999999E-2</v>
          </cell>
          <cell r="Z306">
            <v>0</v>
          </cell>
        </row>
        <row r="307">
          <cell r="C307">
            <v>45187</v>
          </cell>
          <cell r="D307">
            <v>0.29899999999999999</v>
          </cell>
          <cell r="F307">
            <v>0.29899999999999999</v>
          </cell>
          <cell r="L307">
            <v>3.0499999999999999E-2</v>
          </cell>
          <cell r="P307">
            <v>0</v>
          </cell>
          <cell r="Q307">
            <v>0.11799999999999999</v>
          </cell>
          <cell r="V307">
            <v>3.0499999999999999E-2</v>
          </cell>
          <cell r="W307">
            <v>3.0499999999999999E-2</v>
          </cell>
          <cell r="Z307">
            <v>7.2999999999999995E-2</v>
          </cell>
        </row>
        <row r="308">
          <cell r="C308">
            <v>45189</v>
          </cell>
          <cell r="D308">
            <v>0.246</v>
          </cell>
          <cell r="F308">
            <v>0.246</v>
          </cell>
          <cell r="L308">
            <v>3.0499999999999999E-2</v>
          </cell>
          <cell r="P308">
            <v>0</v>
          </cell>
          <cell r="Q308">
            <v>0.129</v>
          </cell>
          <cell r="V308">
            <v>3.0499999999999999E-2</v>
          </cell>
          <cell r="W308">
            <v>3.0499999999999999E-2</v>
          </cell>
          <cell r="Z308">
            <v>0.20399999999999999</v>
          </cell>
        </row>
        <row r="309">
          <cell r="C309">
            <v>45191</v>
          </cell>
          <cell r="D309">
            <v>0.23</v>
          </cell>
          <cell r="F309">
            <v>0.23</v>
          </cell>
          <cell r="L309">
            <v>3.0499999999999999E-2</v>
          </cell>
          <cell r="P309">
            <v>0</v>
          </cell>
          <cell r="Q309">
            <v>0.124</v>
          </cell>
          <cell r="V309">
            <v>3.0499999999999999E-2</v>
          </cell>
          <cell r="W309">
            <v>3.0499999999999999E-2</v>
          </cell>
          <cell r="Z309">
            <v>0.26700000000000002</v>
          </cell>
        </row>
        <row r="310">
          <cell r="C310">
            <v>45194</v>
          </cell>
          <cell r="D310">
            <v>0.17599999999999999</v>
          </cell>
          <cell r="F310">
            <v>0.17599999999999999</v>
          </cell>
          <cell r="L310">
            <v>3.0499999999999999E-2</v>
          </cell>
          <cell r="P310">
            <v>0</v>
          </cell>
          <cell r="Q310">
            <v>0.106</v>
          </cell>
          <cell r="V310">
            <v>3.0499999999999999E-2</v>
          </cell>
          <cell r="W310">
            <v>3.0499999999999999E-2</v>
          </cell>
          <cell r="Z310">
            <v>0.13300000000000001</v>
          </cell>
        </row>
        <row r="311">
          <cell r="C311">
            <v>45196</v>
          </cell>
          <cell r="D311">
            <v>0.183</v>
          </cell>
          <cell r="F311">
            <v>0.183</v>
          </cell>
          <cell r="L311">
            <v>3.0499999999999999E-2</v>
          </cell>
          <cell r="P311">
            <v>0</v>
          </cell>
          <cell r="Q311">
            <v>0.10100000000000001</v>
          </cell>
          <cell r="V311">
            <v>3.0499999999999999E-2</v>
          </cell>
          <cell r="W311">
            <v>3.0499999999999999E-2</v>
          </cell>
          <cell r="Z311">
            <v>0</v>
          </cell>
        </row>
        <row r="312">
          <cell r="C312">
            <v>45198</v>
          </cell>
          <cell r="D312">
            <v>0.32</v>
          </cell>
          <cell r="F312">
            <v>0.32</v>
          </cell>
          <cell r="L312">
            <v>3.0499999999999999E-2</v>
          </cell>
          <cell r="P312">
            <v>0</v>
          </cell>
          <cell r="Q312">
            <v>0.11899999999999999</v>
          </cell>
          <cell r="V312">
            <v>3.0499999999999999E-2</v>
          </cell>
          <cell r="W312">
            <v>3.0499999999999999E-2</v>
          </cell>
          <cell r="Z312">
            <v>0.189</v>
          </cell>
        </row>
        <row r="313">
          <cell r="C313">
            <v>45201</v>
          </cell>
          <cell r="D313">
            <v>0.14599999999999999</v>
          </cell>
          <cell r="F313">
            <v>0.14599999999999999</v>
          </cell>
          <cell r="L313">
            <v>3.0499999999999999E-2</v>
          </cell>
          <cell r="P313">
            <v>0</v>
          </cell>
          <cell r="Q313">
            <v>0.109</v>
          </cell>
          <cell r="V313">
            <v>3.0499999999999999E-2</v>
          </cell>
          <cell r="W313">
            <v>3.0499999999999999E-2</v>
          </cell>
          <cell r="Z313">
            <v>0</v>
          </cell>
        </row>
        <row r="314">
          <cell r="C314">
            <v>45203</v>
          </cell>
          <cell r="D314">
            <v>0.23599999999999999</v>
          </cell>
          <cell r="F314">
            <v>0.23599999999999999</v>
          </cell>
          <cell r="L314">
            <v>3.0499999999999999E-2</v>
          </cell>
          <cell r="P314">
            <v>0</v>
          </cell>
          <cell r="Q314">
            <v>0.11899999999999999</v>
          </cell>
          <cell r="V314">
            <v>3.0499999999999999E-2</v>
          </cell>
          <cell r="W314">
            <v>3.0499999999999999E-2</v>
          </cell>
          <cell r="Z314">
            <v>0</v>
          </cell>
        </row>
        <row r="315">
          <cell r="C315">
            <v>45205</v>
          </cell>
          <cell r="D315">
            <v>0.189</v>
          </cell>
          <cell r="F315">
            <v>0.189</v>
          </cell>
          <cell r="L315">
            <v>3.0499999999999999E-2</v>
          </cell>
          <cell r="P315">
            <v>0</v>
          </cell>
          <cell r="Q315">
            <v>0.11700000000000001</v>
          </cell>
          <cell r="V315">
            <v>3.0499999999999999E-2</v>
          </cell>
          <cell r="W315">
            <v>3.0499999999999999E-2</v>
          </cell>
          <cell r="Z315">
            <v>0</v>
          </cell>
        </row>
        <row r="316">
          <cell r="C316">
            <v>45208</v>
          </cell>
          <cell r="D316">
            <v>0.16200000000000001</v>
          </cell>
          <cell r="F316">
            <v>0.16200000000000001</v>
          </cell>
          <cell r="L316">
            <v>3.0499999999999999E-2</v>
          </cell>
          <cell r="P316">
            <v>0</v>
          </cell>
          <cell r="Q316">
            <v>0.111</v>
          </cell>
          <cell r="V316">
            <v>3.0499999999999999E-2</v>
          </cell>
          <cell r="W316">
            <v>3.0499999999999999E-2</v>
          </cell>
          <cell r="Z316">
            <v>0</v>
          </cell>
        </row>
        <row r="317">
          <cell r="C317">
            <v>45210</v>
          </cell>
          <cell r="D317">
            <v>0.29799999999999999</v>
          </cell>
          <cell r="F317">
            <v>0.29799999999999999</v>
          </cell>
          <cell r="L317">
            <v>3.0499999999999999E-2</v>
          </cell>
          <cell r="P317">
            <v>0</v>
          </cell>
          <cell r="Q317">
            <v>0.11</v>
          </cell>
          <cell r="V317">
            <v>3.0499999999999999E-2</v>
          </cell>
          <cell r="W317">
            <v>3.0499999999999999E-2</v>
          </cell>
          <cell r="Z317">
            <v>0</v>
          </cell>
        </row>
        <row r="318">
          <cell r="C318">
            <v>45215</v>
          </cell>
          <cell r="D318">
            <v>0.40300000000000002</v>
          </cell>
          <cell r="F318">
            <v>0.40300000000000002</v>
          </cell>
          <cell r="L318">
            <v>3.0499999999999999E-2</v>
          </cell>
          <cell r="P318">
            <v>0</v>
          </cell>
          <cell r="Q318">
            <v>0.111</v>
          </cell>
          <cell r="V318">
            <v>3.0499999999999999E-2</v>
          </cell>
          <cell r="W318">
            <v>3.0499999999999999E-2</v>
          </cell>
          <cell r="Z318">
            <v>0</v>
          </cell>
        </row>
        <row r="319">
          <cell r="C319">
            <v>45217</v>
          </cell>
          <cell r="D319">
            <v>0.253</v>
          </cell>
          <cell r="F319">
            <v>0.253</v>
          </cell>
          <cell r="L319">
            <v>3.0499999999999999E-2</v>
          </cell>
          <cell r="P319">
            <v>0</v>
          </cell>
          <cell r="Q319">
            <v>0.11700000000000001</v>
          </cell>
          <cell r="V319">
            <v>3.0499999999999999E-2</v>
          </cell>
          <cell r="W319">
            <v>3.0499999999999999E-2</v>
          </cell>
          <cell r="Z319">
            <v>0.114</v>
          </cell>
        </row>
        <row r="320">
          <cell r="C320">
            <v>45219</v>
          </cell>
          <cell r="D320">
            <v>0.29399999999999998</v>
          </cell>
          <cell r="F320">
            <v>0.29399999999999998</v>
          </cell>
          <cell r="L320">
            <v>3.0499999999999999E-2</v>
          </cell>
          <cell r="P320">
            <v>0</v>
          </cell>
          <cell r="Q320">
            <v>0.17100000000000001</v>
          </cell>
          <cell r="V320">
            <v>3.0499999999999999E-2</v>
          </cell>
          <cell r="W320">
            <v>3.0499999999999999E-2</v>
          </cell>
          <cell r="Z320">
            <v>0.15</v>
          </cell>
        </row>
        <row r="321">
          <cell r="C321">
            <v>45232</v>
          </cell>
          <cell r="D321">
            <v>0.26800000000000002</v>
          </cell>
          <cell r="F321">
            <v>0.26800000000000002</v>
          </cell>
          <cell r="L321">
            <v>6.6000000000000003E-2</v>
          </cell>
          <cell r="P321">
            <v>0</v>
          </cell>
          <cell r="Q321">
            <v>0.11700000000000001</v>
          </cell>
          <cell r="V321">
            <v>3.0499999999999999E-2</v>
          </cell>
          <cell r="W321">
            <v>3.0499999999999999E-2</v>
          </cell>
          <cell r="Z321">
            <v>0</v>
          </cell>
        </row>
        <row r="322">
          <cell r="C322">
            <v>45233</v>
          </cell>
          <cell r="D322">
            <v>0.25600000000000001</v>
          </cell>
          <cell r="F322">
            <v>0.25600000000000001</v>
          </cell>
          <cell r="L322">
            <v>3.0499999999999999E-2</v>
          </cell>
          <cell r="P322">
            <v>0</v>
          </cell>
          <cell r="Q322">
            <v>0.115</v>
          </cell>
          <cell r="V322">
            <v>3.0499999999999999E-2</v>
          </cell>
          <cell r="W322">
            <v>3.0499999999999999E-2</v>
          </cell>
          <cell r="Z322">
            <v>0</v>
          </cell>
        </row>
        <row r="323">
          <cell r="C323">
            <v>45236</v>
          </cell>
          <cell r="D323">
            <v>0.307</v>
          </cell>
          <cell r="F323">
            <v>0.307</v>
          </cell>
          <cell r="L323">
            <v>3.0499999999999999E-2</v>
          </cell>
          <cell r="P323">
            <v>0</v>
          </cell>
          <cell r="Q323">
            <v>0.111</v>
          </cell>
          <cell r="V323">
            <v>3.0499999999999999E-2</v>
          </cell>
          <cell r="W323">
            <v>3.0499999999999999E-2</v>
          </cell>
          <cell r="Z323">
            <v>3.0499999999999999E-2</v>
          </cell>
        </row>
        <row r="324">
          <cell r="C324">
            <v>45238</v>
          </cell>
          <cell r="D324">
            <v>0.41099999999999998</v>
          </cell>
          <cell r="F324">
            <v>0.41099999999999998</v>
          </cell>
          <cell r="L324">
            <v>3.0499999999999999E-2</v>
          </cell>
          <cell r="P324">
            <v>0</v>
          </cell>
          <cell r="Q324">
            <v>0.12</v>
          </cell>
          <cell r="V324">
            <v>3.0499999999999999E-2</v>
          </cell>
          <cell r="W324">
            <v>3.0499999999999999E-2</v>
          </cell>
          <cell r="Z324">
            <v>3.0499999999999999E-2</v>
          </cell>
        </row>
        <row r="325">
          <cell r="C325">
            <v>45240</v>
          </cell>
          <cell r="D325">
            <v>0.218</v>
          </cell>
          <cell r="F325">
            <v>0.218</v>
          </cell>
          <cell r="L325">
            <v>3.0499999999999999E-2</v>
          </cell>
          <cell r="P325">
            <v>0</v>
          </cell>
          <cell r="Q325">
            <v>0.115</v>
          </cell>
          <cell r="V325">
            <v>3.0499999999999999E-2</v>
          </cell>
          <cell r="W325">
            <v>3.0499999999999999E-2</v>
          </cell>
          <cell r="Z325">
            <v>3.0499999999999999E-2</v>
          </cell>
        </row>
        <row r="326">
          <cell r="C326">
            <v>45243</v>
          </cell>
          <cell r="D326">
            <v>0.379</v>
          </cell>
          <cell r="F326">
            <v>0.379</v>
          </cell>
          <cell r="L326">
            <v>3.0499999999999999E-2</v>
          </cell>
          <cell r="P326">
            <v>0</v>
          </cell>
          <cell r="Q326">
            <v>0.11600000000000001</v>
          </cell>
          <cell r="V326">
            <v>3.0499999999999999E-2</v>
          </cell>
          <cell r="W326">
            <v>3.0499999999999999E-2</v>
          </cell>
          <cell r="Y326">
            <v>3.0499999999999999E-2</v>
          </cell>
          <cell r="Z326">
            <v>3.0499999999999999E-2</v>
          </cell>
        </row>
        <row r="327">
          <cell r="C327">
            <v>45245</v>
          </cell>
          <cell r="D327">
            <v>0.56299999999999994</v>
          </cell>
          <cell r="F327">
            <v>0.56299999999999994</v>
          </cell>
          <cell r="L327">
            <v>3.0499999999999999E-2</v>
          </cell>
          <cell r="P327">
            <v>0</v>
          </cell>
          <cell r="Q327">
            <v>0.30199999999999999</v>
          </cell>
          <cell r="V327">
            <v>3.0499999999999999E-2</v>
          </cell>
          <cell r="W327">
            <v>3.0499999999999999E-2</v>
          </cell>
          <cell r="Z327">
            <v>0.186</v>
          </cell>
        </row>
        <row r="328">
          <cell r="C328">
            <v>45247</v>
          </cell>
          <cell r="D328">
            <v>0.316</v>
          </cell>
          <cell r="F328">
            <v>0.316</v>
          </cell>
          <cell r="L328">
            <v>3.0499999999999999E-2</v>
          </cell>
          <cell r="P328">
            <v>0</v>
          </cell>
          <cell r="Q328">
            <v>0.10100000000000001</v>
          </cell>
          <cell r="V328">
            <v>3.0499999999999999E-2</v>
          </cell>
          <cell r="W328">
            <v>3.0499999999999999E-2</v>
          </cell>
          <cell r="Z328">
            <v>0.23699999999999999</v>
          </cell>
        </row>
        <row r="329">
          <cell r="C329">
            <v>45250</v>
          </cell>
          <cell r="D329">
            <v>0.254</v>
          </cell>
          <cell r="F329">
            <v>0.254</v>
          </cell>
          <cell r="L329">
            <v>3.0499999999999999E-2</v>
          </cell>
          <cell r="P329">
            <v>0</v>
          </cell>
          <cell r="Q329">
            <v>0.115</v>
          </cell>
          <cell r="V329">
            <v>3.0499999999999999E-2</v>
          </cell>
          <cell r="W329">
            <v>3.0499999999999999E-2</v>
          </cell>
          <cell r="Z329">
            <v>0</v>
          </cell>
        </row>
        <row r="330">
          <cell r="C330">
            <v>45252</v>
          </cell>
          <cell r="D330">
            <v>0.151</v>
          </cell>
          <cell r="F330">
            <v>0.151</v>
          </cell>
          <cell r="L330">
            <v>3.0499999999999999E-2</v>
          </cell>
          <cell r="P330">
            <v>0</v>
          </cell>
          <cell r="Q330">
            <v>9.0999999999999998E-2</v>
          </cell>
          <cell r="V330">
            <v>3.0499999999999999E-2</v>
          </cell>
          <cell r="W330">
            <v>3.0499999999999999E-2</v>
          </cell>
          <cell r="Z330">
            <v>0</v>
          </cell>
        </row>
        <row r="331">
          <cell r="C331">
            <v>45254</v>
          </cell>
          <cell r="D331">
            <v>0.18</v>
          </cell>
          <cell r="F331">
            <v>0.18</v>
          </cell>
          <cell r="L331">
            <v>3.0499999999999999E-2</v>
          </cell>
          <cell r="P331">
            <v>0</v>
          </cell>
          <cell r="Q331">
            <v>0.104</v>
          </cell>
          <cell r="V331">
            <v>3.0499999999999999E-2</v>
          </cell>
          <cell r="W331">
            <v>3.0499999999999999E-2</v>
          </cell>
          <cell r="Z331">
            <v>0</v>
          </cell>
        </row>
        <row r="332">
          <cell r="C332">
            <v>45257</v>
          </cell>
          <cell r="D332">
            <v>0.29299999999999998</v>
          </cell>
          <cell r="F332">
            <v>0.29299999999999998</v>
          </cell>
          <cell r="L332">
            <v>3.0499999999999999E-2</v>
          </cell>
          <cell r="P332">
            <v>0</v>
          </cell>
          <cell r="Q332">
            <v>0.129</v>
          </cell>
          <cell r="V332">
            <v>3.0499999999999999E-2</v>
          </cell>
          <cell r="W332">
            <v>3.0499999999999999E-2</v>
          </cell>
          <cell r="Z332">
            <v>0.14799999999999999</v>
          </cell>
        </row>
        <row r="333">
          <cell r="C333">
            <v>45259</v>
          </cell>
          <cell r="D333">
            <v>0.30299999999999999</v>
          </cell>
          <cell r="F333">
            <v>0.30299999999999999</v>
          </cell>
          <cell r="L333">
            <v>3.0499999999999999E-2</v>
          </cell>
          <cell r="P333">
            <v>0</v>
          </cell>
          <cell r="Q333">
            <v>9.7000000000000003E-2</v>
          </cell>
          <cell r="V333">
            <v>3.0499999999999999E-2</v>
          </cell>
          <cell r="W333">
            <v>3.0499999999999999E-2</v>
          </cell>
          <cell r="Z333">
            <v>0</v>
          </cell>
        </row>
        <row r="334">
          <cell r="C334">
            <v>45261</v>
          </cell>
          <cell r="D334">
            <v>0.28399999999999997</v>
          </cell>
          <cell r="F334">
            <v>0.28399999999999997</v>
          </cell>
          <cell r="L334">
            <v>3.0499999999999999E-2</v>
          </cell>
          <cell r="P334">
            <v>0</v>
          </cell>
          <cell r="Q334">
            <v>7.9000000000000001E-2</v>
          </cell>
          <cell r="V334">
            <v>3.0499999999999999E-2</v>
          </cell>
          <cell r="W334">
            <v>3.0499999999999999E-2</v>
          </cell>
          <cell r="Z334">
            <v>0</v>
          </cell>
        </row>
        <row r="335">
          <cell r="C335">
            <v>45264</v>
          </cell>
          <cell r="D335">
            <v>0.23100000000000001</v>
          </cell>
          <cell r="F335">
            <v>0.23100000000000001</v>
          </cell>
          <cell r="L335">
            <v>3.0499999999999999E-2</v>
          </cell>
          <cell r="P335">
            <v>0</v>
          </cell>
          <cell r="Q335">
            <v>8.3000000000000004E-2</v>
          </cell>
          <cell r="V335">
            <v>3.0499999999999999E-2</v>
          </cell>
          <cell r="W335">
            <v>3.0499999999999999E-2</v>
          </cell>
          <cell r="Z335">
            <v>0</v>
          </cell>
        </row>
        <row r="336">
          <cell r="C336">
            <v>45265</v>
          </cell>
          <cell r="D336">
            <v>0.21299999999999999</v>
          </cell>
          <cell r="F336">
            <v>0.21299999999999999</v>
          </cell>
          <cell r="L336">
            <v>3.0499999999999999E-2</v>
          </cell>
          <cell r="P336">
            <v>0</v>
          </cell>
          <cell r="Q336">
            <v>9.5000000000000001E-2</v>
          </cell>
          <cell r="V336">
            <v>3.0499999999999999E-2</v>
          </cell>
          <cell r="W336">
            <v>3.0499999999999999E-2</v>
          </cell>
          <cell r="Z336">
            <v>0</v>
          </cell>
        </row>
        <row r="337">
          <cell r="C337">
            <v>45271</v>
          </cell>
          <cell r="D337">
            <v>0.38600000000000001</v>
          </cell>
          <cell r="F337">
            <v>0.38600000000000001</v>
          </cell>
          <cell r="L337">
            <v>3.0499999999999999E-2</v>
          </cell>
          <cell r="P337">
            <v>0.14499999999999999</v>
          </cell>
          <cell r="Q337">
            <v>0.11</v>
          </cell>
          <cell r="V337">
            <v>3.0499999999999999E-2</v>
          </cell>
          <cell r="W337">
            <v>3.0499999999999999E-2</v>
          </cell>
          <cell r="Z337">
            <v>0.317</v>
          </cell>
        </row>
        <row r="338">
          <cell r="C338">
            <v>45273</v>
          </cell>
          <cell r="D338">
            <v>0.316</v>
          </cell>
          <cell r="F338">
            <v>0.316</v>
          </cell>
          <cell r="L338">
            <v>3.0499999999999999E-2</v>
          </cell>
          <cell r="P338">
            <v>0</v>
          </cell>
          <cell r="Q338">
            <v>0.107</v>
          </cell>
          <cell r="V338">
            <v>3.0499999999999999E-2</v>
          </cell>
          <cell r="W338">
            <v>3.0499999999999999E-2</v>
          </cell>
          <cell r="Z338">
            <v>0.13500000000000001</v>
          </cell>
        </row>
        <row r="339">
          <cell r="C339">
            <v>45275</v>
          </cell>
          <cell r="D339">
            <v>0.27100000000000002</v>
          </cell>
          <cell r="F339">
            <v>0.27100000000000002</v>
          </cell>
          <cell r="L339">
            <v>3.0499999999999999E-2</v>
          </cell>
          <cell r="P339">
            <v>0</v>
          </cell>
          <cell r="Q339">
            <v>0.10299999999999999</v>
          </cell>
          <cell r="V339">
            <v>3.0499999999999999E-2</v>
          </cell>
          <cell r="W339">
            <v>3.0499999999999999E-2</v>
          </cell>
          <cell r="Z339">
            <v>0.13400000000000001</v>
          </cell>
        </row>
        <row r="340">
          <cell r="C340">
            <v>45278</v>
          </cell>
          <cell r="D340">
            <v>0.40799999999999997</v>
          </cell>
          <cell r="F340">
            <v>0.40799999999999997</v>
          </cell>
          <cell r="L340">
            <v>3.0499999999999999E-2</v>
          </cell>
          <cell r="P340">
            <v>0</v>
          </cell>
          <cell r="Q340">
            <v>9.0999999999999998E-2</v>
          </cell>
          <cell r="V340">
            <v>3.0499999999999999E-2</v>
          </cell>
          <cell r="W340">
            <v>3.0499999999999999E-2</v>
          </cell>
          <cell r="Z340">
            <v>0</v>
          </cell>
        </row>
        <row r="341">
          <cell r="C341">
            <v>45280</v>
          </cell>
          <cell r="D341">
            <v>0.38900000000000001</v>
          </cell>
          <cell r="F341">
            <v>0.38900000000000001</v>
          </cell>
          <cell r="L341">
            <v>3.0499999999999999E-2</v>
          </cell>
          <cell r="P341">
            <v>8.8999999999999996E-2</v>
          </cell>
          <cell r="Q341">
            <v>0.105</v>
          </cell>
          <cell r="V341">
            <v>3.0499999999999999E-2</v>
          </cell>
          <cell r="W341">
            <v>3.0499999999999999E-2</v>
          </cell>
          <cell r="Z341">
            <v>0.121</v>
          </cell>
        </row>
        <row r="342">
          <cell r="C342">
            <v>45282</v>
          </cell>
          <cell r="D342">
            <v>0.35899999999999999</v>
          </cell>
          <cell r="F342">
            <v>0.35899999999999999</v>
          </cell>
          <cell r="L342">
            <v>3.0499999999999999E-2</v>
          </cell>
          <cell r="P342">
            <v>3.0499999999999999E-2</v>
          </cell>
          <cell r="Q342">
            <v>3.0499999999999999E-2</v>
          </cell>
          <cell r="V342">
            <v>3.0499999999999999E-2</v>
          </cell>
          <cell r="W342">
            <v>3.0499999999999999E-2</v>
          </cell>
          <cell r="Z342">
            <v>7.8E-2</v>
          </cell>
        </row>
        <row r="343">
          <cell r="C343">
            <v>45286</v>
          </cell>
          <cell r="D343">
            <v>0.18099999999999999</v>
          </cell>
          <cell r="F343">
            <v>0.18099999999999999</v>
          </cell>
          <cell r="L343">
            <v>3.0499999999999999E-2</v>
          </cell>
          <cell r="P343">
            <v>0.104</v>
          </cell>
          <cell r="Q343">
            <v>0.12</v>
          </cell>
          <cell r="V343">
            <v>3.0499999999999999E-2</v>
          </cell>
          <cell r="W343">
            <v>7.2999999999999995E-2</v>
          </cell>
          <cell r="Z343">
            <v>0.13200000000000001</v>
          </cell>
        </row>
        <row r="344">
          <cell r="C344">
            <v>45287</v>
          </cell>
          <cell r="D344">
            <v>0.17599999999999999</v>
          </cell>
          <cell r="F344">
            <v>0.17599999999999999</v>
          </cell>
          <cell r="L344">
            <v>3.0499999999999999E-2</v>
          </cell>
          <cell r="P344">
            <v>9.4E-2</v>
          </cell>
          <cell r="Q344">
            <v>0.107</v>
          </cell>
          <cell r="V344">
            <v>3.0499999999999999E-2</v>
          </cell>
          <cell r="W344">
            <v>3.0499999999999999E-2</v>
          </cell>
          <cell r="Z344">
            <v>0.10199999999999999</v>
          </cell>
        </row>
        <row r="345">
          <cell r="C345">
            <v>45289</v>
          </cell>
          <cell r="D345">
            <v>0.51500000000000001</v>
          </cell>
          <cell r="F345">
            <v>0.51500000000000001</v>
          </cell>
          <cell r="L345">
            <v>3.0499999999999999E-2</v>
          </cell>
          <cell r="P345">
            <v>9.9000000000000005E-2</v>
          </cell>
          <cell r="Q345">
            <v>0.108</v>
          </cell>
          <cell r="V345">
            <v>3.0499999999999999E-2</v>
          </cell>
          <cell r="W345">
            <v>3.0499999999999999E-2</v>
          </cell>
          <cell r="Z345">
            <v>8.5999999999999993E-2</v>
          </cell>
        </row>
        <row r="346">
          <cell r="C346">
            <v>45317</v>
          </cell>
          <cell r="D346">
            <v>0.52100000000000002</v>
          </cell>
          <cell r="F346">
            <v>0.52100000000000002</v>
          </cell>
          <cell r="L346">
            <v>3.0499999999999999E-2</v>
          </cell>
          <cell r="P346">
            <v>0</v>
          </cell>
          <cell r="Q346">
            <v>9.1999999999999998E-2</v>
          </cell>
          <cell r="V346">
            <v>3.0499999999999999E-2</v>
          </cell>
          <cell r="W346">
            <v>3.0499999999999999E-2</v>
          </cell>
          <cell r="Z346">
            <v>0</v>
          </cell>
        </row>
        <row r="347">
          <cell r="C347">
            <v>45321</v>
          </cell>
          <cell r="D347">
            <v>0.35799999999999998</v>
          </cell>
          <cell r="F347">
            <v>0.35799999999999998</v>
          </cell>
          <cell r="L347">
            <v>9.1999999999999998E-2</v>
          </cell>
          <cell r="P347">
            <v>0</v>
          </cell>
          <cell r="Q347">
            <v>8.8999999999999996E-2</v>
          </cell>
          <cell r="V347">
            <v>3.0499999999999999E-2</v>
          </cell>
          <cell r="W347">
            <v>3.0499999999999999E-2</v>
          </cell>
          <cell r="Z347">
            <v>0</v>
          </cell>
        </row>
        <row r="348">
          <cell r="C348">
            <v>45322</v>
          </cell>
          <cell r="D348">
            <v>0.38</v>
          </cell>
          <cell r="F348">
            <v>0.38</v>
          </cell>
          <cell r="L348">
            <v>0.21199999999999999</v>
          </cell>
          <cell r="P348">
            <v>0</v>
          </cell>
          <cell r="Q348">
            <v>0.10100000000000001</v>
          </cell>
          <cell r="V348">
            <v>3.0499999999999999E-2</v>
          </cell>
          <cell r="W348">
            <v>3.0499999999999999E-2</v>
          </cell>
          <cell r="Z348">
            <v>0</v>
          </cell>
        </row>
        <row r="349">
          <cell r="C349">
            <v>45324</v>
          </cell>
          <cell r="D349">
            <v>0.38300000000000001</v>
          </cell>
          <cell r="F349">
            <v>0.38300000000000001</v>
          </cell>
          <cell r="L349">
            <v>0.153</v>
          </cell>
          <cell r="P349">
            <v>0</v>
          </cell>
          <cell r="Q349">
            <v>0.1</v>
          </cell>
          <cell r="V349">
            <v>3.0499999999999999E-2</v>
          </cell>
          <cell r="W349">
            <v>3.0499999999999999E-2</v>
          </cell>
          <cell r="Z349">
            <v>0</v>
          </cell>
        </row>
        <row r="350">
          <cell r="C350">
            <v>45327</v>
          </cell>
          <cell r="D350">
            <v>0.38</v>
          </cell>
          <cell r="F350">
            <v>0.38</v>
          </cell>
          <cell r="L350">
            <v>6.5000000000000002E-2</v>
          </cell>
          <cell r="P350">
            <v>0</v>
          </cell>
          <cell r="Q350">
            <v>0.109</v>
          </cell>
          <cell r="V350">
            <v>3.0499999999999999E-2</v>
          </cell>
          <cell r="W350">
            <v>3.0499999999999999E-2</v>
          </cell>
          <cell r="Z350">
            <v>0.21199999999999999</v>
          </cell>
        </row>
        <row r="351">
          <cell r="C351">
            <v>45329</v>
          </cell>
          <cell r="D351">
            <v>0.373</v>
          </cell>
          <cell r="F351">
            <v>0.373</v>
          </cell>
          <cell r="L351">
            <v>6.4000000000000001E-2</v>
          </cell>
          <cell r="P351">
            <v>0</v>
          </cell>
          <cell r="Q351">
            <v>0.114</v>
          </cell>
          <cell r="V351">
            <v>3.0499999999999999E-2</v>
          </cell>
          <cell r="W351">
            <v>3.0499999999999999E-2</v>
          </cell>
          <cell r="Z351">
            <v>0.17499999999999999</v>
          </cell>
        </row>
        <row r="352">
          <cell r="C352">
            <v>45331</v>
          </cell>
          <cell r="D352">
            <v>0.53900000000000003</v>
          </cell>
          <cell r="F352">
            <v>0.53900000000000003</v>
          </cell>
          <cell r="L352">
            <v>6.2E-2</v>
          </cell>
          <cell r="P352">
            <v>0</v>
          </cell>
          <cell r="Q352">
            <v>0.11899999999999999</v>
          </cell>
          <cell r="V352">
            <v>3.0499999999999999E-2</v>
          </cell>
          <cell r="W352">
            <v>3.0499999999999999E-2</v>
          </cell>
          <cell r="Z352">
            <v>0.158</v>
          </cell>
        </row>
        <row r="353">
          <cell r="C353">
            <v>45334</v>
          </cell>
          <cell r="D353">
            <v>0.50900000000000001</v>
          </cell>
          <cell r="F353">
            <v>0.50900000000000001</v>
          </cell>
          <cell r="L353">
            <v>9.9000000000000005E-2</v>
          </cell>
          <cell r="P353">
            <v>0</v>
          </cell>
          <cell r="Q353">
            <v>0.13700000000000001</v>
          </cell>
          <cell r="V353">
            <v>3.0499999999999999E-2</v>
          </cell>
          <cell r="W353">
            <v>3.0499999999999999E-2</v>
          </cell>
          <cell r="Z353">
            <v>0.20499999999999999</v>
          </cell>
        </row>
        <row r="354">
          <cell r="C354">
            <v>45336</v>
          </cell>
          <cell r="D354">
            <v>0.40200000000000002</v>
          </cell>
          <cell r="F354">
            <v>0.40200000000000002</v>
          </cell>
          <cell r="L354">
            <v>0.27800000000000002</v>
          </cell>
          <cell r="P354">
            <v>0</v>
          </cell>
          <cell r="Q354">
            <v>0.14899999999999999</v>
          </cell>
          <cell r="V354">
            <v>3.0499999999999999E-2</v>
          </cell>
          <cell r="W354">
            <v>3.0499999999999999E-2</v>
          </cell>
          <cell r="Z354">
            <v>0.189</v>
          </cell>
        </row>
        <row r="355">
          <cell r="C355">
            <v>45338</v>
          </cell>
          <cell r="D355">
            <v>0.38</v>
          </cell>
          <cell r="F355">
            <v>0.38</v>
          </cell>
          <cell r="L355">
            <v>0.219</v>
          </cell>
          <cell r="P355">
            <v>0</v>
          </cell>
          <cell r="Q355">
            <v>9.9000000000000005E-2</v>
          </cell>
          <cell r="V355">
            <v>3.0499999999999999E-2</v>
          </cell>
          <cell r="W355">
            <v>3.0499999999999999E-2</v>
          </cell>
          <cell r="Z355">
            <v>0.16900000000000001</v>
          </cell>
        </row>
        <row r="356">
          <cell r="C356">
            <v>45342</v>
          </cell>
          <cell r="D356">
            <v>0.36399999999999999</v>
          </cell>
          <cell r="F356">
            <v>0.36399999999999999</v>
          </cell>
          <cell r="L356">
            <v>6.0999999999999999E-2</v>
          </cell>
          <cell r="P356">
            <v>6.0999999999999999E-2</v>
          </cell>
          <cell r="Q356">
            <v>0.105</v>
          </cell>
          <cell r="V356">
            <v>3.0499999999999999E-2</v>
          </cell>
          <cell r="W356">
            <v>3.0499999999999999E-2</v>
          </cell>
          <cell r="Z356">
            <v>7.3999999999999996E-2</v>
          </cell>
        </row>
        <row r="357">
          <cell r="C357">
            <v>45343</v>
          </cell>
          <cell r="D357">
            <v>0.39100000000000001</v>
          </cell>
          <cell r="F357">
            <v>0.39100000000000001</v>
          </cell>
          <cell r="L357">
            <v>3.0499999999999999E-2</v>
          </cell>
          <cell r="P357">
            <v>7.6999999999999999E-2</v>
          </cell>
          <cell r="Q357">
            <v>0.111</v>
          </cell>
          <cell r="V357">
            <v>3.0499999999999999E-2</v>
          </cell>
          <cell r="W357">
            <v>3.0499999999999999E-2</v>
          </cell>
          <cell r="Z357">
            <v>8.7999999999999995E-2</v>
          </cell>
        </row>
        <row r="358">
          <cell r="C358">
            <v>45345</v>
          </cell>
          <cell r="D358">
            <v>0.33400000000000002</v>
          </cell>
          <cell r="F358">
            <v>0.33400000000000002</v>
          </cell>
          <cell r="L358">
            <v>6.4000000000000001E-2</v>
          </cell>
          <cell r="P358">
            <v>0</v>
          </cell>
          <cell r="Q358">
            <v>0.108</v>
          </cell>
          <cell r="V358">
            <v>3.0499999999999999E-2</v>
          </cell>
          <cell r="W358">
            <v>3.0499999999999999E-2</v>
          </cell>
          <cell r="Z358">
            <v>6.6000000000000003E-2</v>
          </cell>
        </row>
        <row r="359">
          <cell r="C359">
            <v>45348</v>
          </cell>
          <cell r="D359">
            <v>0.32600000000000001</v>
          </cell>
          <cell r="F359">
            <v>0.32600000000000001</v>
          </cell>
          <cell r="L359">
            <v>8.5000000000000006E-2</v>
          </cell>
          <cell r="P359">
            <v>0</v>
          </cell>
          <cell r="Q359">
            <v>0.11799999999999999</v>
          </cell>
          <cell r="V359">
            <v>3.0499999999999999E-2</v>
          </cell>
          <cell r="W359">
            <v>3.0499999999999999E-2</v>
          </cell>
          <cell r="Z359">
            <v>0</v>
          </cell>
        </row>
        <row r="360">
          <cell r="C360">
            <v>45350</v>
          </cell>
          <cell r="D360">
            <v>0.29499999999999998</v>
          </cell>
          <cell r="F360">
            <v>0.29499999999999998</v>
          </cell>
          <cell r="L360">
            <v>7.8E-2</v>
          </cell>
          <cell r="P360">
            <v>0</v>
          </cell>
          <cell r="Q360">
            <v>0.128</v>
          </cell>
          <cell r="V360">
            <v>3.0499999999999999E-2</v>
          </cell>
          <cell r="W360">
            <v>3.0499999999999999E-2</v>
          </cell>
          <cell r="Z360">
            <v>0</v>
          </cell>
        </row>
        <row r="361">
          <cell r="C361">
            <v>45352</v>
          </cell>
          <cell r="D361">
            <v>0.34899999999999998</v>
          </cell>
          <cell r="F361">
            <v>0.34899999999999998</v>
          </cell>
          <cell r="L361">
            <v>7.4999999999999997E-2</v>
          </cell>
          <cell r="P361">
            <v>0</v>
          </cell>
          <cell r="Q361">
            <v>0.105</v>
          </cell>
          <cell r="V361">
            <v>3.0499999999999999E-2</v>
          </cell>
          <cell r="W361">
            <v>0</v>
          </cell>
          <cell r="Z361">
            <v>0</v>
          </cell>
        </row>
        <row r="362">
          <cell r="C362">
            <v>45355</v>
          </cell>
          <cell r="D362">
            <v>0.152</v>
          </cell>
          <cell r="F362">
            <v>0.152</v>
          </cell>
          <cell r="L362">
            <v>3.0499999999999999E-2</v>
          </cell>
          <cell r="P362">
            <v>0</v>
          </cell>
          <cell r="Q362">
            <v>9.0999999999999998E-2</v>
          </cell>
          <cell r="V362">
            <v>3.0499999999999999E-2</v>
          </cell>
          <cell r="W362">
            <v>3.0499999999999999E-2</v>
          </cell>
          <cell r="Z362">
            <v>0</v>
          </cell>
        </row>
        <row r="363">
          <cell r="C363">
            <v>45357</v>
          </cell>
          <cell r="D363">
            <v>0.42199999999999999</v>
          </cell>
          <cell r="F363">
            <v>0.42199999999999999</v>
          </cell>
          <cell r="L363">
            <v>3.0499999999999999E-2</v>
          </cell>
          <cell r="P363">
            <v>0</v>
          </cell>
          <cell r="Q363">
            <v>8.5000000000000006E-2</v>
          </cell>
          <cell r="V363">
            <v>3.0499999999999999E-2</v>
          </cell>
          <cell r="W363">
            <v>3.0499999999999999E-2</v>
          </cell>
          <cell r="Z363">
            <v>0.156</v>
          </cell>
        </row>
        <row r="364">
          <cell r="C364">
            <v>45359</v>
          </cell>
          <cell r="D364">
            <v>0.38300000000000001</v>
          </cell>
          <cell r="F364">
            <v>0.38300000000000001</v>
          </cell>
          <cell r="L364">
            <v>3.0499999999999999E-2</v>
          </cell>
          <cell r="P364">
            <v>0</v>
          </cell>
          <cell r="Q364">
            <v>3.0499999999999999E-2</v>
          </cell>
          <cell r="V364">
            <v>3.0499999999999999E-2</v>
          </cell>
          <cell r="W364">
            <v>3.0499999999999999E-2</v>
          </cell>
          <cell r="Z364">
            <v>0.10100000000000001</v>
          </cell>
        </row>
        <row r="365">
          <cell r="C365">
            <v>45362</v>
          </cell>
          <cell r="D365">
            <v>0.59699999999999998</v>
          </cell>
          <cell r="F365">
            <v>0.59699999999999998</v>
          </cell>
          <cell r="L365">
            <v>0.188</v>
          </cell>
          <cell r="P365">
            <v>0</v>
          </cell>
          <cell r="Q365">
            <v>0</v>
          </cell>
          <cell r="V365">
            <v>3.0499999999999999E-2</v>
          </cell>
          <cell r="W365">
            <v>3.0499999999999999E-2</v>
          </cell>
          <cell r="Z365">
            <v>0.154</v>
          </cell>
        </row>
        <row r="366">
          <cell r="C366">
            <v>45364</v>
          </cell>
          <cell r="D366">
            <v>0.64</v>
          </cell>
          <cell r="F366">
            <v>0.64</v>
          </cell>
          <cell r="L366">
            <v>0.17599999999999999</v>
          </cell>
          <cell r="P366">
            <v>0</v>
          </cell>
          <cell r="Q366">
            <v>0</v>
          </cell>
          <cell r="V366">
            <v>3.0499999999999999E-2</v>
          </cell>
          <cell r="W366">
            <v>3.0499999999999999E-2</v>
          </cell>
          <cell r="Z366">
            <v>0.14699999999999999</v>
          </cell>
        </row>
        <row r="367">
          <cell r="C367">
            <v>45366</v>
          </cell>
          <cell r="D367">
            <v>0.32200000000000001</v>
          </cell>
          <cell r="F367">
            <v>0.32200000000000001</v>
          </cell>
          <cell r="L367">
            <v>3.0499999999999999E-2</v>
          </cell>
          <cell r="P367">
            <v>0</v>
          </cell>
          <cell r="Q367">
            <v>0</v>
          </cell>
          <cell r="V367">
            <v>3.0499999999999999E-2</v>
          </cell>
          <cell r="W367">
            <v>3.0499999999999999E-2</v>
          </cell>
          <cell r="Z367">
            <v>0</v>
          </cell>
        </row>
        <row r="368">
          <cell r="C368">
            <v>45371</v>
          </cell>
          <cell r="D368">
            <v>0.38400000000000001</v>
          </cell>
          <cell r="F368">
            <v>0.38400000000000001</v>
          </cell>
          <cell r="L368">
            <v>3.0499999999999999E-2</v>
          </cell>
          <cell r="P368">
            <v>0</v>
          </cell>
          <cell r="Q368">
            <v>0</v>
          </cell>
          <cell r="V368">
            <v>3.0499999999999999E-2</v>
          </cell>
          <cell r="W368">
            <v>6.5000000000000002E-2</v>
          </cell>
          <cell r="Z368">
            <v>0.111</v>
          </cell>
        </row>
        <row r="369">
          <cell r="C369">
            <v>45373</v>
          </cell>
          <cell r="D369">
            <v>0.38100000000000001</v>
          </cell>
          <cell r="F369">
            <v>0.38100000000000001</v>
          </cell>
          <cell r="L369">
            <v>3.0499999999999999E-2</v>
          </cell>
          <cell r="P369">
            <v>0</v>
          </cell>
          <cell r="Q369">
            <v>0</v>
          </cell>
          <cell r="V369">
            <v>3.0499999999999999E-2</v>
          </cell>
          <cell r="W369">
            <v>3.0499999999999999E-2</v>
          </cell>
          <cell r="Z369">
            <v>0.111</v>
          </cell>
        </row>
        <row r="370">
          <cell r="C370">
            <v>45376</v>
          </cell>
          <cell r="D370">
            <v>0.48</v>
          </cell>
          <cell r="F370">
            <v>0.48</v>
          </cell>
          <cell r="L370">
            <v>3.1E-2</v>
          </cell>
          <cell r="U370">
            <v>3.1E-2</v>
          </cell>
          <cell r="V370">
            <v>3.1E-2</v>
          </cell>
          <cell r="W370">
            <v>3.1E-2</v>
          </cell>
          <cell r="Z370">
            <v>0.114</v>
          </cell>
        </row>
        <row r="373">
          <cell r="D373">
            <v>0</v>
          </cell>
        </row>
        <row r="374">
          <cell r="D374">
            <v>0</v>
          </cell>
          <cell r="W374">
            <v>3.0499999999999999E-2</v>
          </cell>
          <cell r="X374" t="str">
            <v>Cauce seco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C4:L29"/>
  <sheetViews>
    <sheetView zoomScale="80" zoomScaleNormal="80" workbookViewId="0">
      <selection activeCell="F26" sqref="F26"/>
    </sheetView>
  </sheetViews>
  <sheetFormatPr baseColWidth="10" defaultColWidth="11.42578125" defaultRowHeight="15" x14ac:dyDescent="0.25"/>
  <cols>
    <col min="3" max="3" width="12.28515625" customWidth="1"/>
    <col min="4" max="4" width="37.7109375" customWidth="1"/>
    <col min="5" max="5" width="16.42578125" customWidth="1"/>
    <col min="6" max="6" width="11.7109375" customWidth="1"/>
    <col min="7" max="7" width="13" customWidth="1"/>
    <col min="8" max="8" width="10.5703125" customWidth="1"/>
    <col min="9" max="9" width="7.42578125" customWidth="1"/>
    <col min="10" max="10" width="12.42578125" customWidth="1"/>
  </cols>
  <sheetData>
    <row r="4" spans="3:12" ht="20.25" customHeight="1" x14ac:dyDescent="0.25">
      <c r="C4" s="368" t="s">
        <v>28</v>
      </c>
      <c r="D4" s="368"/>
      <c r="E4" s="368"/>
      <c r="F4" s="368"/>
      <c r="G4" s="368"/>
      <c r="H4" s="368"/>
    </row>
    <row r="5" spans="3:12" ht="20.25" customHeight="1" x14ac:dyDescent="0.25"/>
    <row r="6" spans="3:12" ht="20.25" customHeight="1" x14ac:dyDescent="0.25">
      <c r="C6" s="44" t="s">
        <v>29</v>
      </c>
      <c r="D6" s="116">
        <v>45376</v>
      </c>
    </row>
    <row r="7" spans="3:12" ht="20.25" customHeight="1" x14ac:dyDescent="0.25"/>
    <row r="8" spans="3:12" ht="20.25" customHeight="1" x14ac:dyDescent="0.25">
      <c r="C8" s="369" t="s">
        <v>90</v>
      </c>
      <c r="D8" s="369"/>
      <c r="E8" s="369" t="s">
        <v>36</v>
      </c>
      <c r="F8" s="369"/>
      <c r="G8" s="369" t="s">
        <v>73</v>
      </c>
      <c r="H8" s="369"/>
      <c r="I8" s="44"/>
      <c r="J8" s="369" t="s">
        <v>111</v>
      </c>
      <c r="K8" s="369"/>
    </row>
    <row r="9" spans="3:12" ht="20.25" customHeight="1" x14ac:dyDescent="0.25">
      <c r="C9" s="119" t="s">
        <v>99</v>
      </c>
      <c r="D9" s="88" t="s">
        <v>91</v>
      </c>
      <c r="E9" s="95">
        <v>238.08</v>
      </c>
      <c r="F9" s="205" t="s">
        <v>2</v>
      </c>
      <c r="G9" s="346">
        <f>VLOOKUP(D6,[1]Nitratos!C109:AA585,2,FALSE)</f>
        <v>84</v>
      </c>
      <c r="H9" s="88" t="s">
        <v>0</v>
      </c>
      <c r="I9" s="86" t="s">
        <v>88</v>
      </c>
      <c r="J9" s="380">
        <f>VLOOKUP(D6,[1]Fosfatos!C8:AA377,2,FALSE)</f>
        <v>0.48</v>
      </c>
      <c r="K9" s="88" t="s">
        <v>112</v>
      </c>
      <c r="L9" s="86" t="s">
        <v>88</v>
      </c>
    </row>
    <row r="10" spans="3:12" ht="20.25" customHeight="1" x14ac:dyDescent="0.25">
      <c r="C10" s="119" t="s">
        <v>95</v>
      </c>
      <c r="D10" t="s">
        <v>11</v>
      </c>
      <c r="E10" s="69">
        <v>145.99</v>
      </c>
      <c r="F10" s="43" t="s">
        <v>2</v>
      </c>
      <c r="G10" s="69">
        <f>VLOOKUP(D6,[1]Nitratos!C109:AA585,10,FALSE)</f>
        <v>154</v>
      </c>
      <c r="H10" t="s">
        <v>0</v>
      </c>
      <c r="J10" s="381">
        <f>VLOOKUP(D6,[1]Fosfatos!C8:AA377,10,FALSE)</f>
        <v>3.1E-2</v>
      </c>
      <c r="K10" t="s">
        <v>112</v>
      </c>
    </row>
    <row r="11" spans="3:12" ht="20.25" customHeight="1" x14ac:dyDescent="0.25">
      <c r="C11" s="119" t="s">
        <v>96</v>
      </c>
      <c r="D11" t="s">
        <v>31</v>
      </c>
      <c r="E11" s="347" t="s">
        <v>206</v>
      </c>
      <c r="F11" s="43" t="s">
        <v>2</v>
      </c>
      <c r="G11" s="347" t="s">
        <v>206</v>
      </c>
      <c r="H11" t="s">
        <v>0</v>
      </c>
      <c r="J11" s="347" t="s">
        <v>206</v>
      </c>
      <c r="K11" t="s">
        <v>112</v>
      </c>
    </row>
    <row r="12" spans="3:12" ht="20.25" customHeight="1" x14ac:dyDescent="0.25">
      <c r="C12" s="119" t="s">
        <v>100</v>
      </c>
      <c r="D12" s="88" t="s">
        <v>32</v>
      </c>
      <c r="E12" s="346">
        <v>0</v>
      </c>
      <c r="F12" s="205" t="s">
        <v>2</v>
      </c>
      <c r="G12" s="346">
        <f>VLOOKUP(D6,[1]Nitratos!C109:AA585,15,FALSE)</f>
        <v>0</v>
      </c>
      <c r="H12" s="88" t="s">
        <v>0</v>
      </c>
      <c r="J12" s="348">
        <f>VLOOKUP(D6,[1]Fosfatos!C8:AA377,15,FALSE)</f>
        <v>0</v>
      </c>
      <c r="K12" s="88" t="s">
        <v>112</v>
      </c>
    </row>
    <row r="13" spans="3:12" ht="20.25" customHeight="1" x14ac:dyDescent="0.25">
      <c r="C13" s="119" t="s">
        <v>101</v>
      </c>
      <c r="D13" s="88" t="s">
        <v>92</v>
      </c>
      <c r="E13" s="346">
        <v>0</v>
      </c>
      <c r="F13" s="205" t="s">
        <v>2</v>
      </c>
      <c r="G13" s="346">
        <f>VLOOKUP(D6,[1]Nitratos!C110:AA586,16,FALSE)</f>
        <v>0</v>
      </c>
      <c r="H13" s="88" t="s">
        <v>0</v>
      </c>
      <c r="J13" s="348">
        <f>VLOOKUP(D6,[1]Fosfatos!C9:AA378,16,FALSE)</f>
        <v>0</v>
      </c>
      <c r="K13" s="88" t="s">
        <v>112</v>
      </c>
    </row>
    <row r="14" spans="3:12" ht="20.25" customHeight="1" x14ac:dyDescent="0.25">
      <c r="C14" s="119" t="s">
        <v>102</v>
      </c>
      <c r="D14" s="88" t="s">
        <v>18</v>
      </c>
      <c r="E14" s="346">
        <v>0</v>
      </c>
      <c r="F14" s="205" t="s">
        <v>2</v>
      </c>
      <c r="G14" s="346">
        <f>VLOOKUP(D6,[1]Nitratos!C111:AA587,18,FALSE)</f>
        <v>0</v>
      </c>
      <c r="H14" s="88" t="s">
        <v>0</v>
      </c>
      <c r="J14" s="348">
        <f>VLOOKUP(D6,[1]Fosfatos!C10:AA379,18,FALSE)</f>
        <v>0</v>
      </c>
      <c r="K14" s="88" t="s">
        <v>112</v>
      </c>
    </row>
    <row r="15" spans="3:12" ht="20.25" customHeight="1" x14ac:dyDescent="0.25">
      <c r="C15" s="119" t="s">
        <v>103</v>
      </c>
      <c r="D15" s="88" t="s">
        <v>93</v>
      </c>
      <c r="E15" s="346">
        <v>0.16</v>
      </c>
      <c r="F15" s="205" t="s">
        <v>2</v>
      </c>
      <c r="G15" s="346">
        <f>VLOOKUP(D6,[1]Nitratos!C112:AA588,19,FALSE)</f>
        <v>2.57</v>
      </c>
      <c r="H15" s="88" t="s">
        <v>0</v>
      </c>
      <c r="J15" s="348">
        <f>VLOOKUP(D6,[1]Fosfatos!C11:AA380,19,FALSE)</f>
        <v>3.1E-2</v>
      </c>
      <c r="K15" s="88" t="s">
        <v>112</v>
      </c>
    </row>
    <row r="16" spans="3:12" ht="20.25" customHeight="1" x14ac:dyDescent="0.25">
      <c r="C16" s="119" t="s">
        <v>104</v>
      </c>
      <c r="D16" s="88" t="s">
        <v>23</v>
      </c>
      <c r="E16" s="346">
        <v>2.54</v>
      </c>
      <c r="F16" s="205" t="s">
        <v>2</v>
      </c>
      <c r="G16" s="346">
        <f>VLOOKUP(D6,[1]Nitratos!C109:AA585,20,FALSE)</f>
        <v>84</v>
      </c>
      <c r="H16" s="88" t="s">
        <v>0</v>
      </c>
      <c r="I16" s="88"/>
      <c r="J16" s="380">
        <f>VLOOKUP(D6,[1]Fosfatos!C8:AA377,20,FALSE)</f>
        <v>3.1E-2</v>
      </c>
      <c r="K16" s="88" t="s">
        <v>112</v>
      </c>
    </row>
    <row r="17" spans="3:11" ht="20.25" customHeight="1" x14ac:dyDescent="0.25">
      <c r="C17" s="119" t="s">
        <v>128</v>
      </c>
      <c r="D17" s="88" t="s">
        <v>129</v>
      </c>
      <c r="E17" s="346">
        <v>2.94</v>
      </c>
      <c r="F17" s="205" t="s">
        <v>2</v>
      </c>
      <c r="G17" s="346">
        <f>VLOOKUP(D6,[1]Nitratos!C109:AA585,21,FALSE)</f>
        <v>13.8</v>
      </c>
      <c r="H17" s="88" t="s">
        <v>0</v>
      </c>
      <c r="I17" s="88"/>
      <c r="J17" s="348">
        <f>VLOOKUP(D6,[1]Fosfatos!C8:AA377,21,FALSE)</f>
        <v>3.1E-2</v>
      </c>
      <c r="K17" s="88" t="s">
        <v>112</v>
      </c>
    </row>
    <row r="18" spans="3:11" ht="20.25" customHeight="1" x14ac:dyDescent="0.25">
      <c r="C18" s="119" t="s">
        <v>130</v>
      </c>
      <c r="D18" s="88" t="s">
        <v>131</v>
      </c>
      <c r="E18" s="346">
        <v>0</v>
      </c>
      <c r="F18" s="205" t="s">
        <v>2</v>
      </c>
      <c r="G18" s="346">
        <f>VLOOKUP(D6,[1]Nitratos!C110:AA586,22,FALSE)</f>
        <v>0</v>
      </c>
      <c r="H18" s="88" t="s">
        <v>0</v>
      </c>
      <c r="I18" s="88"/>
      <c r="J18" s="380">
        <f>VLOOKUP(D6,[1]Fosfatos!C9:AA378,22,FALSE)</f>
        <v>0</v>
      </c>
      <c r="K18" s="88" t="s">
        <v>112</v>
      </c>
    </row>
    <row r="19" spans="3:11" ht="20.25" customHeight="1" x14ac:dyDescent="0.25">
      <c r="C19" s="119" t="s">
        <v>95</v>
      </c>
      <c r="D19" s="88" t="s">
        <v>132</v>
      </c>
      <c r="E19" s="346">
        <v>0</v>
      </c>
      <c r="F19" s="205" t="s">
        <v>2</v>
      </c>
      <c r="G19" s="346">
        <f>VLOOKUP(D6,[1]Nitratos!C111:AA587,23,FALSE)</f>
        <v>0</v>
      </c>
      <c r="H19" s="88" t="s">
        <v>0</v>
      </c>
      <c r="I19" s="88"/>
      <c r="J19" s="380">
        <f>VLOOKUP(D6,[1]Fosfatos!C10:AA379,23,FALSE)</f>
        <v>0</v>
      </c>
      <c r="K19" s="88" t="s">
        <v>112</v>
      </c>
    </row>
    <row r="20" spans="3:11" ht="20.25" customHeight="1" x14ac:dyDescent="0.25">
      <c r="C20" s="119" t="s">
        <v>133</v>
      </c>
      <c r="D20" s="88" t="s">
        <v>134</v>
      </c>
      <c r="E20" s="346">
        <v>3.99</v>
      </c>
      <c r="F20" s="205" t="s">
        <v>2</v>
      </c>
      <c r="G20" s="346">
        <f>VLOOKUP(D6,[1]Nitratos!C109:AA585,24,FALSE)</f>
        <v>231</v>
      </c>
      <c r="H20" s="88" t="s">
        <v>0</v>
      </c>
      <c r="I20" s="88"/>
      <c r="J20" s="348">
        <f>VLOOKUP(D6,[1]Fosfatos!C8:AA377,24,FALSE)</f>
        <v>0.114</v>
      </c>
      <c r="K20" s="88" t="s">
        <v>112</v>
      </c>
    </row>
    <row r="21" spans="3:11" ht="20.25" customHeight="1" x14ac:dyDescent="0.25">
      <c r="C21" s="119" t="s">
        <v>135</v>
      </c>
      <c r="D21" s="88" t="s">
        <v>136</v>
      </c>
      <c r="E21" s="346">
        <v>0</v>
      </c>
      <c r="F21" s="205" t="s">
        <v>2</v>
      </c>
      <c r="G21" s="346">
        <f>VLOOKUP(D6,[1]Nitratos!C110:AA586,25,FALSE)</f>
        <v>0</v>
      </c>
      <c r="H21" s="88" t="s">
        <v>0</v>
      </c>
      <c r="J21" s="348">
        <f>VLOOKUP(D6,[1]Fosfatos!C9:AA378,25,FALSE)</f>
        <v>0</v>
      </c>
      <c r="K21" s="88" t="s">
        <v>112</v>
      </c>
    </row>
    <row r="22" spans="3:11" ht="20.25" customHeight="1" thickBot="1" x14ac:dyDescent="0.3"/>
    <row r="23" spans="3:11" ht="20.25" customHeight="1" thickBot="1" x14ac:dyDescent="0.3">
      <c r="D23" s="90" t="s">
        <v>75</v>
      </c>
      <c r="E23" s="91"/>
      <c r="F23" s="91">
        <v>1829</v>
      </c>
      <c r="G23" s="46" t="s">
        <v>105</v>
      </c>
      <c r="H23" s="47"/>
      <c r="I23" s="86" t="s">
        <v>87</v>
      </c>
    </row>
    <row r="24" spans="3:11" ht="15.75" thickBot="1" x14ac:dyDescent="0.3"/>
    <row r="25" spans="3:11" ht="18" thickBot="1" x14ac:dyDescent="0.3">
      <c r="D25" s="90" t="s">
        <v>113</v>
      </c>
      <c r="E25" s="287"/>
      <c r="F25" s="287">
        <v>9.9280000000000008</v>
      </c>
      <c r="G25" s="333" t="s">
        <v>114</v>
      </c>
      <c r="H25" s="47"/>
      <c r="I25" s="86" t="s">
        <v>115</v>
      </c>
    </row>
    <row r="26" spans="3:11" x14ac:dyDescent="0.25">
      <c r="D26" s="87" t="s">
        <v>97</v>
      </c>
      <c r="I26" t="s">
        <v>158</v>
      </c>
    </row>
    <row r="27" spans="3:11" x14ac:dyDescent="0.25">
      <c r="D27" s="87" t="s">
        <v>98</v>
      </c>
    </row>
    <row r="28" spans="3:11" x14ac:dyDescent="0.25">
      <c r="D28" s="87" t="s">
        <v>89</v>
      </c>
    </row>
    <row r="29" spans="3:11" x14ac:dyDescent="0.25">
      <c r="D29" s="87" t="s">
        <v>94</v>
      </c>
    </row>
  </sheetData>
  <mergeCells count="5">
    <mergeCell ref="C4:H4"/>
    <mergeCell ref="E8:F8"/>
    <mergeCell ref="G8:H8"/>
    <mergeCell ref="C8:D8"/>
    <mergeCell ref="J8:K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70" zoomScaleNormal="70" zoomScaleSheetLayoutView="55" zoomScalePageLayoutView="25" workbookViewId="0">
      <selection activeCell="AE332" sqref="AE332"/>
    </sheetView>
  </sheetViews>
  <sheetFormatPr baseColWidth="10" defaultRowHeight="15" x14ac:dyDescent="0.25"/>
  <cols>
    <col min="1" max="1" width="5.28515625" customWidth="1"/>
  </cols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7" orientation="landscape" horizontalDpi="300" verticalDpi="300" r:id="rId1"/>
  <rowBreaks count="3" manualBreakCount="3">
    <brk id="51" max="16383" man="1"/>
    <brk id="100" max="16383" man="1"/>
    <brk id="1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B481"/>
  <sheetViews>
    <sheetView zoomScale="85" zoomScaleNormal="85" workbookViewId="0">
      <pane ySplit="7" topLeftCell="A455" activePane="bottomLeft" state="frozen"/>
      <selection pane="bottomLeft" activeCell="C475" sqref="C475"/>
    </sheetView>
  </sheetViews>
  <sheetFormatPr baseColWidth="10" defaultRowHeight="15" x14ac:dyDescent="0.25"/>
  <cols>
    <col min="1" max="1" width="3.28515625" customWidth="1"/>
    <col min="2" max="2" width="14.28515625" bestFit="1" customWidth="1"/>
    <col min="3" max="5" width="17.140625" customWidth="1"/>
    <col min="6" max="9" width="17.140625" hidden="1" customWidth="1"/>
    <col min="10" max="26" width="17.140625" customWidth="1"/>
    <col min="27" max="27" width="4.7109375" customWidth="1"/>
    <col min="28" max="28" width="94.42578125" customWidth="1"/>
  </cols>
  <sheetData>
    <row r="3" spans="2:28" ht="26.25" x14ac:dyDescent="0.4">
      <c r="D3" s="370" t="s">
        <v>4</v>
      </c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</row>
    <row r="5" spans="2:28" x14ac:dyDescent="0.25">
      <c r="B5" s="1" t="s">
        <v>6</v>
      </c>
      <c r="C5" s="23" t="s">
        <v>2</v>
      </c>
      <c r="D5" s="23" t="s">
        <v>2</v>
      </c>
      <c r="E5" s="23" t="s">
        <v>2</v>
      </c>
      <c r="F5" s="23" t="s">
        <v>2</v>
      </c>
      <c r="G5" s="23" t="s">
        <v>2</v>
      </c>
      <c r="H5" s="23" t="s">
        <v>2</v>
      </c>
      <c r="I5" s="23" t="s">
        <v>2</v>
      </c>
      <c r="J5" s="23" t="s">
        <v>2</v>
      </c>
      <c r="K5" s="23" t="s">
        <v>2</v>
      </c>
      <c r="L5" s="23" t="s">
        <v>2</v>
      </c>
      <c r="M5" s="23" t="s">
        <v>2</v>
      </c>
      <c r="N5" s="23" t="s">
        <v>2</v>
      </c>
      <c r="O5" s="23" t="s">
        <v>2</v>
      </c>
      <c r="P5" s="5" t="s">
        <v>2</v>
      </c>
      <c r="Q5" s="7" t="s">
        <v>2</v>
      </c>
      <c r="R5" s="11" t="s">
        <v>2</v>
      </c>
      <c r="S5" s="15" t="s">
        <v>2</v>
      </c>
      <c r="T5" s="19" t="s">
        <v>2</v>
      </c>
      <c r="U5" s="19" t="s">
        <v>2</v>
      </c>
      <c r="V5" s="155" t="s">
        <v>2</v>
      </c>
      <c r="W5" s="156" t="s">
        <v>2</v>
      </c>
      <c r="X5" s="157" t="s">
        <v>2</v>
      </c>
      <c r="Y5" s="158" t="s">
        <v>2</v>
      </c>
      <c r="Z5" s="159" t="s">
        <v>2</v>
      </c>
    </row>
    <row r="6" spans="2:28" x14ac:dyDescent="0.25">
      <c r="B6" s="1" t="s">
        <v>7</v>
      </c>
      <c r="C6" s="24">
        <v>0</v>
      </c>
      <c r="D6" s="24">
        <v>1</v>
      </c>
      <c r="E6" s="24">
        <v>2</v>
      </c>
      <c r="F6" s="24" t="s">
        <v>120</v>
      </c>
      <c r="G6" s="24" t="s">
        <v>122</v>
      </c>
      <c r="H6" s="24" t="s">
        <v>123</v>
      </c>
      <c r="I6" s="24" t="s">
        <v>124</v>
      </c>
      <c r="J6" s="24">
        <v>3</v>
      </c>
      <c r="K6" s="24">
        <v>4</v>
      </c>
      <c r="L6" s="24">
        <v>5</v>
      </c>
      <c r="M6" s="24">
        <v>6</v>
      </c>
      <c r="N6" s="24">
        <v>7</v>
      </c>
      <c r="O6" s="24">
        <v>8</v>
      </c>
      <c r="P6" s="6">
        <v>10</v>
      </c>
      <c r="Q6" s="8">
        <v>12</v>
      </c>
      <c r="R6" s="12">
        <v>13</v>
      </c>
      <c r="S6" s="16">
        <v>14</v>
      </c>
      <c r="T6" s="20" t="s">
        <v>15</v>
      </c>
      <c r="U6" s="20" t="s">
        <v>16</v>
      </c>
      <c r="V6" s="160">
        <v>16</v>
      </c>
      <c r="W6" s="161">
        <v>17</v>
      </c>
      <c r="X6" s="162">
        <v>18</v>
      </c>
      <c r="Y6" s="163">
        <v>19</v>
      </c>
      <c r="Z6" s="164">
        <v>20</v>
      </c>
    </row>
    <row r="7" spans="2:28" ht="72" customHeight="1" x14ac:dyDescent="0.25">
      <c r="B7" s="3" t="s">
        <v>8</v>
      </c>
      <c r="C7" s="97" t="s">
        <v>86</v>
      </c>
      <c r="D7" s="25" t="s">
        <v>9</v>
      </c>
      <c r="E7" s="25" t="s">
        <v>19</v>
      </c>
      <c r="F7" s="25" t="s">
        <v>121</v>
      </c>
      <c r="G7" s="25" t="s">
        <v>125</v>
      </c>
      <c r="H7" s="25" t="s">
        <v>126</v>
      </c>
      <c r="I7" s="25" t="s">
        <v>127</v>
      </c>
      <c r="J7" s="25" t="s">
        <v>12</v>
      </c>
      <c r="K7" s="25" t="s">
        <v>11</v>
      </c>
      <c r="L7" s="25" t="s">
        <v>13</v>
      </c>
      <c r="M7" s="25" t="s">
        <v>10</v>
      </c>
      <c r="N7" s="25" t="s">
        <v>14</v>
      </c>
      <c r="O7" s="25" t="s">
        <v>61</v>
      </c>
      <c r="P7" s="111" t="s">
        <v>17</v>
      </c>
      <c r="Q7" s="112" t="s">
        <v>20</v>
      </c>
      <c r="R7" s="113" t="s">
        <v>21</v>
      </c>
      <c r="S7" s="114" t="s">
        <v>18</v>
      </c>
      <c r="T7" s="115" t="s">
        <v>22</v>
      </c>
      <c r="U7" s="115" t="s">
        <v>23</v>
      </c>
      <c r="V7" s="165" t="s">
        <v>129</v>
      </c>
      <c r="W7" s="166" t="s">
        <v>131</v>
      </c>
      <c r="X7" s="167" t="s">
        <v>132</v>
      </c>
      <c r="Y7" s="168" t="s">
        <v>134</v>
      </c>
      <c r="Z7" s="169" t="s">
        <v>136</v>
      </c>
      <c r="AB7" s="3" t="s">
        <v>38</v>
      </c>
    </row>
    <row r="8" spans="2:28" ht="9.75" customHeight="1" x14ac:dyDescent="0.25">
      <c r="B8" s="3"/>
      <c r="C8" s="3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4"/>
      <c r="Q8" s="9"/>
      <c r="R8" s="13"/>
      <c r="S8" s="17"/>
      <c r="T8" s="21"/>
      <c r="U8" s="21"/>
      <c r="V8" s="170"/>
      <c r="W8" s="171"/>
      <c r="X8" s="172"/>
      <c r="Y8" s="173"/>
      <c r="Z8" s="174"/>
    </row>
    <row r="9" spans="2:28" x14ac:dyDescent="0.25">
      <c r="B9" s="34">
        <v>43707</v>
      </c>
      <c r="C9" s="98">
        <v>0</v>
      </c>
      <c r="D9" s="26">
        <v>0.92</v>
      </c>
      <c r="E9" s="26">
        <v>0</v>
      </c>
      <c r="F9" s="26"/>
      <c r="G9" s="26"/>
      <c r="H9" s="26"/>
      <c r="I9" s="26"/>
      <c r="J9" s="26" t="s">
        <v>46</v>
      </c>
      <c r="K9" s="26">
        <v>47.41</v>
      </c>
      <c r="L9" s="26" t="s">
        <v>47</v>
      </c>
      <c r="M9" s="26">
        <v>0</v>
      </c>
      <c r="N9" s="51"/>
      <c r="O9" s="51"/>
      <c r="P9" s="99"/>
      <c r="Q9" s="99"/>
      <c r="R9" s="99"/>
      <c r="S9" s="99"/>
      <c r="T9" s="99"/>
      <c r="U9" s="99"/>
      <c r="V9" s="175"/>
      <c r="W9" s="176"/>
      <c r="X9" s="177"/>
      <c r="Y9" s="178"/>
      <c r="Z9" s="179"/>
    </row>
    <row r="10" spans="2:28" x14ac:dyDescent="0.25">
      <c r="B10" s="34">
        <v>43714</v>
      </c>
      <c r="C10" s="98">
        <v>0</v>
      </c>
      <c r="D10" s="26">
        <v>0.83</v>
      </c>
      <c r="E10" s="26">
        <v>0</v>
      </c>
      <c r="F10" s="26"/>
      <c r="G10" s="26"/>
      <c r="H10" s="26"/>
      <c r="I10" s="26"/>
      <c r="J10" s="26" t="s">
        <v>46</v>
      </c>
      <c r="K10" s="26">
        <v>0</v>
      </c>
      <c r="L10" s="26" t="s">
        <v>47</v>
      </c>
      <c r="M10" s="26">
        <v>0</v>
      </c>
      <c r="N10" s="51"/>
      <c r="O10" s="51"/>
      <c r="P10" s="99"/>
      <c r="Q10" s="99"/>
      <c r="R10" s="99"/>
      <c r="S10" s="99"/>
      <c r="T10" s="99"/>
      <c r="U10" s="99"/>
      <c r="V10" s="175"/>
      <c r="W10" s="176"/>
      <c r="X10" s="177"/>
      <c r="Y10" s="178"/>
      <c r="Z10" s="179"/>
    </row>
    <row r="11" spans="2:28" x14ac:dyDescent="0.25">
      <c r="B11" s="34">
        <v>43728</v>
      </c>
      <c r="C11" s="98">
        <v>0</v>
      </c>
      <c r="D11" s="26">
        <v>0</v>
      </c>
      <c r="E11" s="26" t="s">
        <v>47</v>
      </c>
      <c r="F11" s="26"/>
      <c r="G11" s="26"/>
      <c r="H11" s="26"/>
      <c r="I11" s="26"/>
      <c r="J11" s="26" t="s">
        <v>46</v>
      </c>
      <c r="K11" s="52" t="s">
        <v>41</v>
      </c>
      <c r="L11" s="26" t="s">
        <v>47</v>
      </c>
      <c r="M11" s="52" t="s">
        <v>41</v>
      </c>
      <c r="N11" s="51"/>
      <c r="O11" s="51"/>
      <c r="P11" s="99"/>
      <c r="Q11" s="99"/>
      <c r="R11" s="99"/>
      <c r="S11" s="99"/>
      <c r="T11" s="99"/>
      <c r="U11" s="99"/>
      <c r="V11" s="175"/>
      <c r="W11" s="176"/>
      <c r="X11" s="177"/>
      <c r="Y11" s="178"/>
      <c r="Z11" s="179"/>
      <c r="AB11" t="s">
        <v>48</v>
      </c>
    </row>
    <row r="12" spans="2:28" x14ac:dyDescent="0.25">
      <c r="B12" s="34">
        <v>43734</v>
      </c>
      <c r="C12" s="98">
        <v>0</v>
      </c>
      <c r="D12" s="26">
        <v>0</v>
      </c>
      <c r="E12" s="26" t="s">
        <v>47</v>
      </c>
      <c r="F12" s="26"/>
      <c r="G12" s="26"/>
      <c r="H12" s="26"/>
      <c r="I12" s="26"/>
      <c r="J12" s="26" t="s">
        <v>46</v>
      </c>
      <c r="K12" s="26">
        <v>227.9</v>
      </c>
      <c r="L12" s="26" t="s">
        <v>47</v>
      </c>
      <c r="M12" s="52" t="s">
        <v>41</v>
      </c>
      <c r="N12" s="51"/>
      <c r="O12" s="51"/>
      <c r="P12" s="99"/>
      <c r="Q12" s="99"/>
      <c r="R12" s="99"/>
      <c r="S12" s="99"/>
      <c r="T12" s="99"/>
      <c r="U12" s="99"/>
      <c r="V12" s="175"/>
      <c r="W12" s="176"/>
      <c r="X12" s="177"/>
      <c r="Y12" s="178"/>
      <c r="Z12" s="179"/>
    </row>
    <row r="13" spans="2:28" x14ac:dyDescent="0.25">
      <c r="B13" s="34">
        <v>43740</v>
      </c>
      <c r="C13" s="98">
        <v>0</v>
      </c>
      <c r="D13" s="26">
        <v>0</v>
      </c>
      <c r="E13" s="26" t="s">
        <v>47</v>
      </c>
      <c r="F13" s="26"/>
      <c r="G13" s="26"/>
      <c r="H13" s="26"/>
      <c r="I13" s="26"/>
      <c r="J13" s="26" t="s">
        <v>46</v>
      </c>
      <c r="K13" s="26">
        <v>217.71</v>
      </c>
      <c r="L13" s="26" t="s">
        <v>47</v>
      </c>
      <c r="M13" s="26">
        <v>29.01</v>
      </c>
      <c r="N13" s="51"/>
      <c r="O13" s="51"/>
      <c r="P13" s="99"/>
      <c r="Q13" s="99"/>
      <c r="R13" s="99"/>
      <c r="S13" s="99"/>
      <c r="T13" s="99"/>
      <c r="U13" s="99"/>
      <c r="V13" s="175"/>
      <c r="W13" s="176"/>
      <c r="X13" s="177"/>
      <c r="Y13" s="178"/>
      <c r="Z13" s="179"/>
    </row>
    <row r="14" spans="2:28" x14ac:dyDescent="0.25">
      <c r="B14" s="34">
        <v>43747</v>
      </c>
      <c r="C14" s="98">
        <v>0</v>
      </c>
      <c r="D14" s="26">
        <v>0</v>
      </c>
      <c r="E14" s="26" t="s">
        <v>47</v>
      </c>
      <c r="F14" s="26"/>
      <c r="G14" s="26"/>
      <c r="H14" s="26"/>
      <c r="I14" s="26"/>
      <c r="J14" s="26" t="s">
        <v>46</v>
      </c>
      <c r="K14" s="26">
        <v>122.8</v>
      </c>
      <c r="L14" s="26" t="s">
        <v>47</v>
      </c>
      <c r="M14" s="26">
        <v>30.52</v>
      </c>
      <c r="N14" s="51"/>
      <c r="O14" s="51"/>
      <c r="P14" s="99"/>
      <c r="Q14" s="99"/>
      <c r="R14" s="99"/>
      <c r="S14" s="99"/>
      <c r="T14" s="99"/>
      <c r="U14" s="99"/>
      <c r="V14" s="175"/>
      <c r="W14" s="176"/>
      <c r="X14" s="177"/>
      <c r="Y14" s="178"/>
      <c r="Z14" s="179"/>
    </row>
    <row r="15" spans="2:28" x14ac:dyDescent="0.25">
      <c r="B15" s="34">
        <v>43754</v>
      </c>
      <c r="C15" s="98">
        <v>156.82</v>
      </c>
      <c r="D15" s="26">
        <v>0</v>
      </c>
      <c r="E15" s="26">
        <v>156.82</v>
      </c>
      <c r="F15" s="26"/>
      <c r="G15" s="26"/>
      <c r="H15" s="26"/>
      <c r="I15" s="26"/>
      <c r="J15" s="26" t="s">
        <v>46</v>
      </c>
      <c r="K15" s="26">
        <v>102.54</v>
      </c>
      <c r="L15" s="26" t="s">
        <v>47</v>
      </c>
      <c r="M15" s="26">
        <v>18.28</v>
      </c>
      <c r="N15" s="51"/>
      <c r="O15" s="51"/>
      <c r="P15" s="99"/>
      <c r="Q15" s="99"/>
      <c r="R15" s="99"/>
      <c r="S15" s="99"/>
      <c r="T15" s="99"/>
      <c r="U15" s="99"/>
      <c r="V15" s="175"/>
      <c r="W15" s="176"/>
      <c r="X15" s="177"/>
      <c r="Y15" s="178"/>
      <c r="Z15" s="179"/>
    </row>
    <row r="16" spans="2:28" x14ac:dyDescent="0.25">
      <c r="B16" s="34">
        <v>43761</v>
      </c>
      <c r="C16" s="98">
        <v>0</v>
      </c>
      <c r="D16" s="26" t="s">
        <v>46</v>
      </c>
      <c r="E16" s="26" t="s">
        <v>47</v>
      </c>
      <c r="F16" s="26"/>
      <c r="G16" s="26"/>
      <c r="H16" s="26"/>
      <c r="I16" s="26"/>
      <c r="J16" s="26" t="s">
        <v>46</v>
      </c>
      <c r="K16" s="26">
        <v>110.49</v>
      </c>
      <c r="L16" s="26" t="s">
        <v>47</v>
      </c>
      <c r="M16" s="26">
        <v>50.34</v>
      </c>
      <c r="N16" s="51"/>
      <c r="O16" s="51"/>
      <c r="P16" s="99"/>
      <c r="Q16" s="99"/>
      <c r="R16" s="99"/>
      <c r="S16" s="99"/>
      <c r="T16" s="99"/>
      <c r="U16" s="99"/>
      <c r="V16" s="175"/>
      <c r="W16" s="176"/>
      <c r="X16" s="177"/>
      <c r="Y16" s="178"/>
      <c r="Z16" s="179"/>
    </row>
    <row r="17" spans="2:28" x14ac:dyDescent="0.25">
      <c r="B17" s="34">
        <v>43768</v>
      </c>
      <c r="C17" s="98">
        <v>0</v>
      </c>
      <c r="D17" s="26">
        <v>0</v>
      </c>
      <c r="E17" s="26" t="s">
        <v>47</v>
      </c>
      <c r="F17" s="26"/>
      <c r="G17" s="26"/>
      <c r="H17" s="26"/>
      <c r="I17" s="26"/>
      <c r="J17" s="26" t="s">
        <v>46</v>
      </c>
      <c r="K17" s="26">
        <v>119.42</v>
      </c>
      <c r="L17" s="26" t="s">
        <v>47</v>
      </c>
      <c r="M17" s="26">
        <v>30.16</v>
      </c>
      <c r="N17" s="26" t="s">
        <v>47</v>
      </c>
      <c r="O17" s="51"/>
      <c r="P17" s="99"/>
      <c r="Q17" s="99"/>
      <c r="R17" s="99"/>
      <c r="S17" s="99"/>
      <c r="T17" s="99"/>
      <c r="U17" s="99"/>
      <c r="V17" s="175"/>
      <c r="W17" s="176"/>
      <c r="X17" s="177"/>
      <c r="Y17" s="178"/>
      <c r="Z17" s="179"/>
      <c r="AB17" t="s">
        <v>39</v>
      </c>
    </row>
    <row r="18" spans="2:28" x14ac:dyDescent="0.25">
      <c r="B18" s="34">
        <v>43769</v>
      </c>
      <c r="C18" s="98">
        <v>248.82</v>
      </c>
      <c r="D18" s="51"/>
      <c r="E18" s="26">
        <v>248.82</v>
      </c>
      <c r="F18" s="26"/>
      <c r="G18" s="26"/>
      <c r="H18" s="26"/>
      <c r="I18" s="26"/>
      <c r="J18" s="51"/>
      <c r="K18" s="51"/>
      <c r="L18" s="51"/>
      <c r="M18" s="51"/>
      <c r="N18" s="51"/>
      <c r="O18" s="51"/>
      <c r="P18" s="100">
        <v>85.23</v>
      </c>
      <c r="Q18" s="101">
        <v>5.89</v>
      </c>
      <c r="R18" s="102" t="s">
        <v>41</v>
      </c>
      <c r="S18" s="103" t="s">
        <v>46</v>
      </c>
      <c r="T18" s="104" t="s">
        <v>24</v>
      </c>
      <c r="U18" s="104">
        <v>28.91</v>
      </c>
      <c r="V18" s="175"/>
      <c r="W18" s="176"/>
      <c r="X18" s="177"/>
      <c r="Y18" s="178"/>
      <c r="Z18" s="179"/>
      <c r="AB18" t="s">
        <v>40</v>
      </c>
    </row>
    <row r="19" spans="2:28" x14ac:dyDescent="0.25">
      <c r="B19" s="34">
        <v>43775</v>
      </c>
      <c r="C19" s="98">
        <v>138.18</v>
      </c>
      <c r="D19" s="26">
        <v>0</v>
      </c>
      <c r="E19" s="26">
        <v>138.18</v>
      </c>
      <c r="F19" s="26"/>
      <c r="G19" s="26"/>
      <c r="H19" s="26"/>
      <c r="I19" s="26"/>
      <c r="J19" s="26" t="s">
        <v>46</v>
      </c>
      <c r="K19" s="26">
        <v>77.989999999999995</v>
      </c>
      <c r="L19" s="26" t="s">
        <v>47</v>
      </c>
      <c r="M19" s="26">
        <v>26.13</v>
      </c>
      <c r="N19" s="26" t="s">
        <v>47</v>
      </c>
      <c r="O19" s="51"/>
      <c r="P19" s="99"/>
      <c r="Q19" s="99"/>
      <c r="R19" s="99"/>
      <c r="S19" s="99"/>
      <c r="T19" s="99"/>
      <c r="U19" s="99"/>
      <c r="V19" s="175"/>
      <c r="W19" s="176"/>
      <c r="X19" s="177"/>
      <c r="Y19" s="178"/>
      <c r="Z19" s="179"/>
    </row>
    <row r="20" spans="2:28" x14ac:dyDescent="0.25">
      <c r="B20" s="34">
        <v>43780</v>
      </c>
      <c r="C20" s="98">
        <v>198.54</v>
      </c>
      <c r="D20" s="26">
        <v>0</v>
      </c>
      <c r="E20" s="26">
        <v>198.54</v>
      </c>
      <c r="F20" s="26"/>
      <c r="G20" s="26"/>
      <c r="H20" s="26"/>
      <c r="I20" s="26"/>
      <c r="J20" s="26" t="s">
        <v>46</v>
      </c>
      <c r="K20" s="26">
        <v>65.430000000000007</v>
      </c>
      <c r="L20" s="26" t="s">
        <v>47</v>
      </c>
      <c r="M20" s="26">
        <v>27.99</v>
      </c>
      <c r="N20" s="26" t="s">
        <v>47</v>
      </c>
      <c r="O20" s="51"/>
      <c r="P20" s="100">
        <v>48.17</v>
      </c>
      <c r="Q20" s="101">
        <v>0.27</v>
      </c>
      <c r="R20" s="102" t="s">
        <v>41</v>
      </c>
      <c r="S20" s="103">
        <v>0</v>
      </c>
      <c r="T20" s="104">
        <v>0</v>
      </c>
      <c r="U20" s="104">
        <v>0</v>
      </c>
      <c r="V20" s="175"/>
      <c r="W20" s="176"/>
      <c r="X20" s="177"/>
      <c r="Y20" s="178"/>
      <c r="Z20" s="179"/>
    </row>
    <row r="21" spans="2:28" x14ac:dyDescent="0.25">
      <c r="B21" s="34">
        <v>43788</v>
      </c>
      <c r="C21" s="98">
        <v>204.33</v>
      </c>
      <c r="D21" s="26" t="s">
        <v>46</v>
      </c>
      <c r="E21" s="26">
        <v>204.33</v>
      </c>
      <c r="F21" s="26"/>
      <c r="G21" s="26"/>
      <c r="H21" s="26"/>
      <c r="I21" s="26"/>
      <c r="J21" s="26" t="s">
        <v>46</v>
      </c>
      <c r="K21" s="26">
        <v>93.64</v>
      </c>
      <c r="L21" s="26" t="s">
        <v>47</v>
      </c>
      <c r="M21" s="26">
        <v>18.61</v>
      </c>
      <c r="N21" s="26" t="s">
        <v>47</v>
      </c>
      <c r="O21" s="51"/>
      <c r="P21" s="100">
        <v>51.79</v>
      </c>
      <c r="Q21" s="101">
        <v>0</v>
      </c>
      <c r="R21" s="102" t="s">
        <v>41</v>
      </c>
      <c r="S21" s="103" t="s">
        <v>46</v>
      </c>
      <c r="T21" s="104">
        <v>0.1</v>
      </c>
      <c r="U21" s="104">
        <v>12.56</v>
      </c>
      <c r="V21" s="175"/>
      <c r="W21" s="176"/>
      <c r="X21" s="177"/>
      <c r="Y21" s="178"/>
      <c r="Z21" s="179"/>
    </row>
    <row r="22" spans="2:28" x14ac:dyDescent="0.25">
      <c r="B22" s="34">
        <v>43795</v>
      </c>
      <c r="C22" s="98">
        <v>200.83</v>
      </c>
      <c r="D22" s="26" t="s">
        <v>46</v>
      </c>
      <c r="E22" s="26">
        <v>200.83</v>
      </c>
      <c r="F22" s="26"/>
      <c r="G22" s="26"/>
      <c r="H22" s="26"/>
      <c r="I22" s="26"/>
      <c r="J22" s="26" t="s">
        <v>46</v>
      </c>
      <c r="K22" s="26">
        <v>64.86</v>
      </c>
      <c r="L22" s="26" t="s">
        <v>47</v>
      </c>
      <c r="M22" s="26">
        <v>16.302</v>
      </c>
      <c r="N22" s="26" t="s">
        <v>47</v>
      </c>
      <c r="O22" s="51"/>
      <c r="P22" s="100">
        <v>40.89</v>
      </c>
      <c r="Q22" s="101">
        <v>0</v>
      </c>
      <c r="R22" s="102" t="s">
        <v>41</v>
      </c>
      <c r="S22" s="103">
        <v>0</v>
      </c>
      <c r="T22" s="104">
        <v>0</v>
      </c>
      <c r="U22" s="104">
        <v>8.1999999999999993</v>
      </c>
      <c r="V22" s="175"/>
      <c r="W22" s="176"/>
      <c r="X22" s="177"/>
      <c r="Y22" s="178"/>
      <c r="Z22" s="179"/>
    </row>
    <row r="23" spans="2:28" x14ac:dyDescent="0.25">
      <c r="B23" s="34">
        <v>43804</v>
      </c>
      <c r="C23" s="98">
        <v>0</v>
      </c>
      <c r="D23" s="26" t="s">
        <v>46</v>
      </c>
      <c r="E23" s="52" t="s">
        <v>41</v>
      </c>
      <c r="F23" s="52"/>
      <c r="G23" s="52"/>
      <c r="H23" s="52"/>
      <c r="I23" s="52"/>
      <c r="J23" s="26" t="s">
        <v>46</v>
      </c>
      <c r="K23" s="26">
        <v>316.23</v>
      </c>
      <c r="L23" s="26" t="s">
        <v>47</v>
      </c>
      <c r="M23" s="26">
        <v>53.9</v>
      </c>
      <c r="N23" s="26" t="s">
        <v>47</v>
      </c>
      <c r="O23" s="51"/>
      <c r="P23" s="100">
        <v>417.72</v>
      </c>
      <c r="Q23" s="101" t="s">
        <v>47</v>
      </c>
      <c r="R23" s="102" t="s">
        <v>41</v>
      </c>
      <c r="S23" s="103" t="s">
        <v>24</v>
      </c>
      <c r="T23" s="104" t="s">
        <v>46</v>
      </c>
      <c r="U23" s="104" t="s">
        <v>41</v>
      </c>
      <c r="V23" s="175"/>
      <c r="W23" s="176"/>
      <c r="X23" s="177"/>
      <c r="Y23" s="178"/>
      <c r="Z23" s="179"/>
      <c r="AB23" t="s">
        <v>44</v>
      </c>
    </row>
    <row r="24" spans="2:28" x14ac:dyDescent="0.25">
      <c r="B24" s="34">
        <v>43809</v>
      </c>
      <c r="C24" s="98">
        <v>419.67</v>
      </c>
      <c r="D24" s="26" t="s">
        <v>46</v>
      </c>
      <c r="E24" s="26">
        <v>419.67</v>
      </c>
      <c r="F24" s="26"/>
      <c r="G24" s="26"/>
      <c r="H24" s="26"/>
      <c r="I24" s="26"/>
      <c r="J24" s="26" t="s">
        <v>46</v>
      </c>
      <c r="K24" s="26">
        <v>218.2</v>
      </c>
      <c r="L24" s="26" t="s">
        <v>47</v>
      </c>
      <c r="M24" s="26">
        <v>39.159999999999997</v>
      </c>
      <c r="N24" s="26" t="s">
        <v>47</v>
      </c>
      <c r="O24" s="51"/>
      <c r="P24" s="100">
        <v>207.04</v>
      </c>
      <c r="Q24" s="101">
        <v>9.0299999999999994</v>
      </c>
      <c r="R24" s="102" t="s">
        <v>41</v>
      </c>
      <c r="S24" s="103">
        <v>0</v>
      </c>
      <c r="T24" s="104" t="s">
        <v>46</v>
      </c>
      <c r="U24" s="104" t="s">
        <v>41</v>
      </c>
      <c r="V24" s="175"/>
      <c r="W24" s="176"/>
      <c r="X24" s="177"/>
      <c r="Y24" s="178"/>
      <c r="Z24" s="179"/>
    </row>
    <row r="25" spans="2:28" x14ac:dyDescent="0.25">
      <c r="B25" s="34">
        <v>43816</v>
      </c>
      <c r="C25" s="98">
        <v>363.7</v>
      </c>
      <c r="D25" s="26" t="s">
        <v>46</v>
      </c>
      <c r="E25" s="26">
        <v>363.7</v>
      </c>
      <c r="F25" s="26"/>
      <c r="G25" s="26"/>
      <c r="H25" s="26"/>
      <c r="I25" s="26"/>
      <c r="J25" s="26" t="s">
        <v>46</v>
      </c>
      <c r="K25" s="26">
        <v>152.15</v>
      </c>
      <c r="L25" s="26" t="s">
        <v>47</v>
      </c>
      <c r="M25" s="26">
        <v>40.85</v>
      </c>
      <c r="N25" s="26" t="s">
        <v>47</v>
      </c>
      <c r="O25" s="51"/>
      <c r="P25" s="100">
        <v>273.76</v>
      </c>
      <c r="Q25" s="101">
        <v>2.13</v>
      </c>
      <c r="R25" s="102" t="s">
        <v>41</v>
      </c>
      <c r="S25" s="103">
        <v>0</v>
      </c>
      <c r="T25" s="104">
        <v>0</v>
      </c>
      <c r="U25" s="104">
        <v>15.88</v>
      </c>
      <c r="V25" s="175"/>
      <c r="W25" s="176"/>
      <c r="X25" s="177"/>
      <c r="Y25" s="178"/>
      <c r="Z25" s="179"/>
    </row>
    <row r="26" spans="2:28" x14ac:dyDescent="0.25">
      <c r="B26" s="34">
        <v>43822</v>
      </c>
      <c r="C26" s="98">
        <v>349.08</v>
      </c>
      <c r="D26" s="26" t="s">
        <v>46</v>
      </c>
      <c r="E26" s="26">
        <v>349.08</v>
      </c>
      <c r="F26" s="26"/>
      <c r="G26" s="26"/>
      <c r="H26" s="26"/>
      <c r="I26" s="26"/>
      <c r="J26" s="26" t="s">
        <v>46</v>
      </c>
      <c r="K26" s="26">
        <v>117.23</v>
      </c>
      <c r="L26" s="26" t="s">
        <v>47</v>
      </c>
      <c r="M26" s="26">
        <v>33.92</v>
      </c>
      <c r="N26" s="26" t="s">
        <v>47</v>
      </c>
      <c r="O26" s="51"/>
      <c r="P26" s="100">
        <v>120.73</v>
      </c>
      <c r="Q26" s="101" t="s">
        <v>46</v>
      </c>
      <c r="R26" s="102" t="s">
        <v>41</v>
      </c>
      <c r="S26" s="103">
        <v>0</v>
      </c>
      <c r="T26" s="104">
        <v>0</v>
      </c>
      <c r="U26" s="104">
        <v>10.96</v>
      </c>
      <c r="V26" s="175"/>
      <c r="W26" s="176"/>
      <c r="X26" s="177"/>
      <c r="Y26" s="178"/>
      <c r="Z26" s="179"/>
    </row>
    <row r="27" spans="2:28" x14ac:dyDescent="0.25">
      <c r="B27" s="34">
        <v>43829</v>
      </c>
      <c r="C27" s="98">
        <v>259.86</v>
      </c>
      <c r="D27" s="26" t="s">
        <v>46</v>
      </c>
      <c r="E27" s="26">
        <v>259.86</v>
      </c>
      <c r="F27" s="26"/>
      <c r="G27" s="26"/>
      <c r="H27" s="26"/>
      <c r="I27" s="26"/>
      <c r="J27" s="26" t="s">
        <v>46</v>
      </c>
      <c r="K27" s="26">
        <v>122.92</v>
      </c>
      <c r="L27" s="26" t="s">
        <v>47</v>
      </c>
      <c r="M27" s="26">
        <v>33.729999999999997</v>
      </c>
      <c r="N27" s="26" t="s">
        <v>47</v>
      </c>
      <c r="O27" s="51"/>
      <c r="P27" s="100">
        <v>81.69</v>
      </c>
      <c r="Q27" s="101">
        <v>0</v>
      </c>
      <c r="R27" s="102" t="s">
        <v>41</v>
      </c>
      <c r="S27" s="103">
        <v>0</v>
      </c>
      <c r="T27" s="104">
        <v>0</v>
      </c>
      <c r="U27" s="104">
        <v>12.5</v>
      </c>
      <c r="V27" s="175"/>
      <c r="W27" s="176"/>
      <c r="X27" s="177"/>
      <c r="Y27" s="178"/>
      <c r="Z27" s="179"/>
    </row>
    <row r="28" spans="2:28" x14ac:dyDescent="0.25">
      <c r="B28" s="34">
        <v>43837</v>
      </c>
      <c r="C28" s="98">
        <v>228.16</v>
      </c>
      <c r="D28" s="26" t="s">
        <v>46</v>
      </c>
      <c r="E28" s="26">
        <v>228.16</v>
      </c>
      <c r="F28" s="26"/>
      <c r="G28" s="26"/>
      <c r="H28" s="26"/>
      <c r="I28" s="26"/>
      <c r="J28" s="26" t="s">
        <v>46</v>
      </c>
      <c r="K28" s="26">
        <v>94.67</v>
      </c>
      <c r="L28" s="26" t="s">
        <v>47</v>
      </c>
      <c r="M28" s="26">
        <v>46.12</v>
      </c>
      <c r="N28" s="26" t="s">
        <v>47</v>
      </c>
      <c r="O28" s="51"/>
      <c r="P28" s="100">
        <v>84.38</v>
      </c>
      <c r="Q28" s="101">
        <v>0</v>
      </c>
      <c r="R28" s="102" t="s">
        <v>41</v>
      </c>
      <c r="S28" s="103">
        <v>0</v>
      </c>
      <c r="T28" s="104">
        <v>0</v>
      </c>
      <c r="U28" s="104">
        <v>12.1</v>
      </c>
      <c r="V28" s="175"/>
      <c r="W28" s="176"/>
      <c r="X28" s="177"/>
      <c r="Y28" s="178"/>
      <c r="Z28" s="179"/>
    </row>
    <row r="29" spans="2:28" x14ac:dyDescent="0.25">
      <c r="B29" s="34">
        <v>43844</v>
      </c>
      <c r="C29" s="98">
        <v>272.63</v>
      </c>
      <c r="D29" s="26" t="s">
        <v>46</v>
      </c>
      <c r="E29" s="26">
        <v>272.63</v>
      </c>
      <c r="F29" s="26"/>
      <c r="G29" s="26"/>
      <c r="H29" s="26"/>
      <c r="I29" s="26"/>
      <c r="J29" s="26" t="s">
        <v>46</v>
      </c>
      <c r="K29" s="26">
        <v>93.07</v>
      </c>
      <c r="L29" s="26" t="s">
        <v>47</v>
      </c>
      <c r="M29" s="26">
        <v>80.66</v>
      </c>
      <c r="N29" s="26" t="s">
        <v>47</v>
      </c>
      <c r="O29" s="51"/>
      <c r="P29" s="100">
        <v>80.08</v>
      </c>
      <c r="Q29" s="101">
        <v>0</v>
      </c>
      <c r="R29" s="102" t="s">
        <v>41</v>
      </c>
      <c r="S29" s="103">
        <v>0</v>
      </c>
      <c r="T29" s="104">
        <v>0</v>
      </c>
      <c r="U29" s="104">
        <v>39.94</v>
      </c>
      <c r="V29" s="175"/>
      <c r="W29" s="176"/>
      <c r="X29" s="177"/>
      <c r="Y29" s="178"/>
      <c r="Z29" s="179"/>
    </row>
    <row r="30" spans="2:28" x14ac:dyDescent="0.25">
      <c r="B30" s="34">
        <v>43852</v>
      </c>
      <c r="C30" s="98">
        <v>1449.4</v>
      </c>
      <c r="D30" s="26">
        <v>0</v>
      </c>
      <c r="E30" s="26">
        <v>1449.4</v>
      </c>
      <c r="F30" s="26"/>
      <c r="G30" s="26"/>
      <c r="H30" s="26"/>
      <c r="I30" s="26"/>
      <c r="J30" s="26" t="s">
        <v>46</v>
      </c>
      <c r="K30" s="26">
        <v>1309.6099999999999</v>
      </c>
      <c r="L30" s="26" t="s">
        <v>47</v>
      </c>
      <c r="M30" s="26" t="s">
        <v>41</v>
      </c>
      <c r="N30" s="26" t="s">
        <v>47</v>
      </c>
      <c r="O30" s="51"/>
      <c r="P30" s="100">
        <v>488.21</v>
      </c>
      <c r="Q30" s="101">
        <v>86.59</v>
      </c>
      <c r="R30" s="102" t="s">
        <v>41</v>
      </c>
      <c r="S30" s="103">
        <v>0</v>
      </c>
      <c r="T30" s="104">
        <v>1.66</v>
      </c>
      <c r="U30" s="104" t="s">
        <v>41</v>
      </c>
      <c r="V30" s="175"/>
      <c r="W30" s="176"/>
      <c r="X30" s="177"/>
      <c r="Y30" s="178"/>
      <c r="Z30" s="179"/>
      <c r="AB30" t="s">
        <v>45</v>
      </c>
    </row>
    <row r="31" spans="2:28" x14ac:dyDescent="0.25">
      <c r="B31" s="34">
        <v>43858</v>
      </c>
      <c r="C31" s="98">
        <v>524.11</v>
      </c>
      <c r="D31" s="26">
        <v>0.76</v>
      </c>
      <c r="E31" s="26">
        <v>524.11</v>
      </c>
      <c r="F31" s="26"/>
      <c r="G31" s="26"/>
      <c r="H31" s="26"/>
      <c r="I31" s="26"/>
      <c r="J31" s="26" t="s">
        <v>46</v>
      </c>
      <c r="K31" s="26">
        <v>265.2</v>
      </c>
      <c r="L31" s="26" t="s">
        <v>47</v>
      </c>
      <c r="M31" s="26">
        <v>85.56</v>
      </c>
      <c r="N31" s="26" t="s">
        <v>47</v>
      </c>
      <c r="O31" s="51"/>
      <c r="P31" s="100">
        <v>222.47</v>
      </c>
      <c r="Q31" s="101">
        <v>4.88</v>
      </c>
      <c r="R31" s="102" t="s">
        <v>41</v>
      </c>
      <c r="S31" s="103">
        <v>0</v>
      </c>
      <c r="T31" s="104">
        <v>0.7</v>
      </c>
      <c r="U31" s="104">
        <v>30.41</v>
      </c>
      <c r="V31" s="175"/>
      <c r="W31" s="176"/>
      <c r="X31" s="177"/>
      <c r="Y31" s="178"/>
      <c r="Z31" s="179"/>
    </row>
    <row r="32" spans="2:28" x14ac:dyDescent="0.25">
      <c r="B32" s="34">
        <v>43865</v>
      </c>
      <c r="C32" s="98">
        <v>354.87</v>
      </c>
      <c r="D32" s="26" t="s">
        <v>46</v>
      </c>
      <c r="E32" s="26">
        <v>354.87</v>
      </c>
      <c r="F32" s="26"/>
      <c r="G32" s="26"/>
      <c r="H32" s="26"/>
      <c r="I32" s="26"/>
      <c r="J32" s="26" t="s">
        <v>46</v>
      </c>
      <c r="K32" s="26">
        <v>192.3</v>
      </c>
      <c r="L32" s="26" t="s">
        <v>47</v>
      </c>
      <c r="M32" s="26">
        <v>61.98</v>
      </c>
      <c r="N32" s="26" t="s">
        <v>47</v>
      </c>
      <c r="O32" s="51"/>
      <c r="P32" s="100">
        <v>178.31</v>
      </c>
      <c r="Q32" s="101">
        <v>1.42</v>
      </c>
      <c r="R32" s="102" t="s">
        <v>41</v>
      </c>
      <c r="S32" s="103">
        <v>0</v>
      </c>
      <c r="T32" s="104">
        <v>0.3</v>
      </c>
      <c r="U32" s="104">
        <v>17.97</v>
      </c>
      <c r="V32" s="175"/>
      <c r="W32" s="176"/>
      <c r="X32" s="177"/>
      <c r="Y32" s="178"/>
      <c r="Z32" s="179"/>
    </row>
    <row r="33" spans="2:28" x14ac:dyDescent="0.25">
      <c r="B33" s="34">
        <v>43872</v>
      </c>
      <c r="C33" s="98">
        <v>300.62</v>
      </c>
      <c r="D33" s="26" t="s">
        <v>46</v>
      </c>
      <c r="E33" s="26">
        <v>300.62</v>
      </c>
      <c r="F33" s="26"/>
      <c r="G33" s="26"/>
      <c r="H33" s="26"/>
      <c r="I33" s="26"/>
      <c r="J33" s="26" t="s">
        <v>46</v>
      </c>
      <c r="K33" s="26">
        <v>173.53</v>
      </c>
      <c r="L33" s="26" t="s">
        <v>47</v>
      </c>
      <c r="M33" s="26">
        <v>48.6</v>
      </c>
      <c r="N33" s="26" t="s">
        <v>47</v>
      </c>
      <c r="O33" s="51"/>
      <c r="P33" s="100">
        <v>126.47</v>
      </c>
      <c r="Q33" s="101" t="s">
        <v>46</v>
      </c>
      <c r="R33" s="102" t="s">
        <v>41</v>
      </c>
      <c r="S33" s="103">
        <v>0</v>
      </c>
      <c r="T33" s="104">
        <v>0</v>
      </c>
      <c r="U33" s="104">
        <v>15.76</v>
      </c>
      <c r="V33" s="175"/>
      <c r="W33" s="176"/>
      <c r="X33" s="177"/>
      <c r="Y33" s="178"/>
      <c r="Z33" s="179"/>
    </row>
    <row r="34" spans="2:28" x14ac:dyDescent="0.25">
      <c r="B34" s="34">
        <v>43879</v>
      </c>
      <c r="C34" s="98">
        <v>326.42</v>
      </c>
      <c r="D34" s="26" t="s">
        <v>46</v>
      </c>
      <c r="E34" s="26">
        <v>326.42</v>
      </c>
      <c r="F34" s="26"/>
      <c r="G34" s="26"/>
      <c r="H34" s="26"/>
      <c r="I34" s="26"/>
      <c r="J34" s="26" t="s">
        <v>46</v>
      </c>
      <c r="K34" s="26">
        <v>126</v>
      </c>
      <c r="L34" s="26" t="s">
        <v>47</v>
      </c>
      <c r="M34" s="26">
        <v>51.7</v>
      </c>
      <c r="N34" s="26" t="s">
        <v>47</v>
      </c>
      <c r="O34" s="51"/>
      <c r="P34" s="100">
        <v>117.24</v>
      </c>
      <c r="Q34" s="101" t="s">
        <v>46</v>
      </c>
      <c r="R34" s="102" t="s">
        <v>41</v>
      </c>
      <c r="S34" s="103">
        <v>0</v>
      </c>
      <c r="T34" s="104">
        <v>0</v>
      </c>
      <c r="U34" s="104">
        <v>19.420000000000002</v>
      </c>
      <c r="V34" s="175"/>
      <c r="W34" s="176"/>
      <c r="X34" s="177"/>
      <c r="Y34" s="178"/>
      <c r="Z34" s="179"/>
    </row>
    <row r="35" spans="2:28" x14ac:dyDescent="0.25">
      <c r="B35" s="34">
        <v>43886</v>
      </c>
      <c r="C35" s="98">
        <v>302.86</v>
      </c>
      <c r="D35" s="26" t="s">
        <v>46</v>
      </c>
      <c r="E35" s="26">
        <v>302.86</v>
      </c>
      <c r="F35" s="26"/>
      <c r="G35" s="26"/>
      <c r="H35" s="26"/>
      <c r="I35" s="26"/>
      <c r="J35" s="26" t="s">
        <v>46</v>
      </c>
      <c r="K35" s="26">
        <v>120.87</v>
      </c>
      <c r="L35" s="26" t="s">
        <v>47</v>
      </c>
      <c r="M35" s="26">
        <v>42.84</v>
      </c>
      <c r="N35" s="26" t="s">
        <v>47</v>
      </c>
      <c r="O35" s="51"/>
      <c r="P35" s="100">
        <v>113.21</v>
      </c>
      <c r="Q35" s="101" t="s">
        <v>46</v>
      </c>
      <c r="R35" s="102" t="s">
        <v>41</v>
      </c>
      <c r="S35" s="103">
        <v>0</v>
      </c>
      <c r="T35" s="104">
        <v>0</v>
      </c>
      <c r="U35" s="104">
        <v>25.42</v>
      </c>
      <c r="V35" s="175"/>
      <c r="W35" s="176"/>
      <c r="X35" s="177"/>
      <c r="Y35" s="178"/>
      <c r="Z35" s="179"/>
    </row>
    <row r="36" spans="2:28" x14ac:dyDescent="0.25">
      <c r="B36" s="34">
        <v>43893</v>
      </c>
      <c r="C36" s="98">
        <v>193.51</v>
      </c>
      <c r="D36" s="26" t="s">
        <v>46</v>
      </c>
      <c r="E36" s="26">
        <v>193.51</v>
      </c>
      <c r="F36" s="26"/>
      <c r="G36" s="26"/>
      <c r="H36" s="26"/>
      <c r="I36" s="26"/>
      <c r="J36" s="26" t="s">
        <v>46</v>
      </c>
      <c r="K36" s="26">
        <v>101.44</v>
      </c>
      <c r="L36" s="26" t="s">
        <v>47</v>
      </c>
      <c r="M36" s="26">
        <v>51.9</v>
      </c>
      <c r="N36" s="26" t="s">
        <v>47</v>
      </c>
      <c r="O36" s="51"/>
      <c r="P36" s="100">
        <v>84.56</v>
      </c>
      <c r="Q36" s="101" t="s">
        <v>46</v>
      </c>
      <c r="R36" s="102" t="s">
        <v>41</v>
      </c>
      <c r="S36" s="103">
        <v>0</v>
      </c>
      <c r="T36" s="104">
        <v>0</v>
      </c>
      <c r="U36" s="104">
        <v>13.84</v>
      </c>
      <c r="V36" s="175"/>
      <c r="W36" s="176"/>
      <c r="X36" s="177"/>
      <c r="Y36" s="178"/>
      <c r="Z36" s="179"/>
    </row>
    <row r="37" spans="2:28" x14ac:dyDescent="0.25">
      <c r="B37" s="34">
        <v>43900</v>
      </c>
      <c r="C37" s="98">
        <v>225.32</v>
      </c>
      <c r="D37" s="26" t="s">
        <v>46</v>
      </c>
      <c r="E37" s="26">
        <v>225.32</v>
      </c>
      <c r="F37" s="26"/>
      <c r="G37" s="26"/>
      <c r="H37" s="26"/>
      <c r="I37" s="26"/>
      <c r="J37" s="26" t="s">
        <v>46</v>
      </c>
      <c r="K37" s="26">
        <v>97.16</v>
      </c>
      <c r="L37" s="26" t="s">
        <v>47</v>
      </c>
      <c r="M37" s="26">
        <v>52.2</v>
      </c>
      <c r="N37" s="26" t="s">
        <v>47</v>
      </c>
      <c r="O37" s="51"/>
      <c r="P37" s="100">
        <v>60.46</v>
      </c>
      <c r="Q37" s="101" t="s">
        <v>46</v>
      </c>
      <c r="R37" s="102" t="s">
        <v>41</v>
      </c>
      <c r="S37" s="103">
        <v>0</v>
      </c>
      <c r="T37" s="104">
        <v>0</v>
      </c>
      <c r="U37" s="104">
        <v>7.2</v>
      </c>
      <c r="V37" s="175"/>
      <c r="W37" s="176"/>
      <c r="X37" s="177"/>
      <c r="Y37" s="178"/>
      <c r="Z37" s="179"/>
    </row>
    <row r="38" spans="2:28" x14ac:dyDescent="0.25">
      <c r="B38" s="34">
        <v>43907</v>
      </c>
      <c r="C38" s="98">
        <v>181.47</v>
      </c>
      <c r="D38" s="26" t="s">
        <v>46</v>
      </c>
      <c r="E38" s="26">
        <v>181.47</v>
      </c>
      <c r="F38" s="26"/>
      <c r="G38" s="26"/>
      <c r="H38" s="26"/>
      <c r="I38" s="26"/>
      <c r="J38" s="26" t="s">
        <v>46</v>
      </c>
      <c r="K38" s="26">
        <v>71.59</v>
      </c>
      <c r="L38" s="26" t="s">
        <v>47</v>
      </c>
      <c r="M38" s="26">
        <v>28.74</v>
      </c>
      <c r="N38" s="26" t="s">
        <v>47</v>
      </c>
      <c r="O38" s="51"/>
      <c r="P38" s="100">
        <v>52.68</v>
      </c>
      <c r="Q38" s="101" t="s">
        <v>46</v>
      </c>
      <c r="R38" s="102" t="s">
        <v>41</v>
      </c>
      <c r="S38" s="103">
        <v>0</v>
      </c>
      <c r="T38" s="104">
        <v>0</v>
      </c>
      <c r="U38" s="104">
        <v>3.74</v>
      </c>
      <c r="V38" s="175"/>
      <c r="W38" s="176"/>
      <c r="X38" s="177"/>
      <c r="Y38" s="178"/>
      <c r="Z38" s="179"/>
    </row>
    <row r="39" spans="2:28" x14ac:dyDescent="0.25">
      <c r="B39" s="34">
        <v>43916</v>
      </c>
      <c r="C39" s="98">
        <v>0</v>
      </c>
      <c r="D39" s="26" t="s">
        <v>46</v>
      </c>
      <c r="E39" s="26" t="s">
        <v>47</v>
      </c>
      <c r="F39" s="26"/>
      <c r="G39" s="26"/>
      <c r="H39" s="26"/>
      <c r="I39" s="26"/>
      <c r="J39" s="26" t="s">
        <v>46</v>
      </c>
      <c r="K39" s="26">
        <v>746.6</v>
      </c>
      <c r="L39" s="26" t="s">
        <v>47</v>
      </c>
      <c r="M39" s="26">
        <v>225.19</v>
      </c>
      <c r="N39" s="26" t="s">
        <v>47</v>
      </c>
      <c r="O39" s="51"/>
      <c r="P39" s="100">
        <v>401.39</v>
      </c>
      <c r="Q39" s="101" t="s">
        <v>41</v>
      </c>
      <c r="R39" s="102" t="s">
        <v>41</v>
      </c>
      <c r="S39" s="103" t="s">
        <v>24</v>
      </c>
      <c r="T39" s="104">
        <v>2.76</v>
      </c>
      <c r="U39" s="104" t="s">
        <v>41</v>
      </c>
      <c r="V39" s="175"/>
      <c r="W39" s="176"/>
      <c r="X39" s="177"/>
      <c r="Y39" s="178"/>
      <c r="Z39" s="179"/>
      <c r="AB39" t="s">
        <v>43</v>
      </c>
    </row>
    <row r="40" spans="2:28" x14ac:dyDescent="0.25">
      <c r="B40" s="34">
        <v>43921</v>
      </c>
      <c r="C40" s="98">
        <v>851.05</v>
      </c>
      <c r="D40" s="26" t="s">
        <v>46</v>
      </c>
      <c r="E40" s="26">
        <v>851.05</v>
      </c>
      <c r="F40" s="26"/>
      <c r="G40" s="26"/>
      <c r="H40" s="26"/>
      <c r="I40" s="26"/>
      <c r="J40" s="26" t="s">
        <v>46</v>
      </c>
      <c r="K40" s="26">
        <v>429</v>
      </c>
      <c r="L40" s="26" t="s">
        <v>47</v>
      </c>
      <c r="M40" s="26">
        <v>165.88</v>
      </c>
      <c r="N40" s="26" t="s">
        <v>47</v>
      </c>
      <c r="O40" s="51"/>
      <c r="P40" s="100">
        <v>324.39999999999998</v>
      </c>
      <c r="Q40" s="101" t="s">
        <v>41</v>
      </c>
      <c r="R40" s="102" t="s">
        <v>41</v>
      </c>
      <c r="S40" s="103" t="s">
        <v>24</v>
      </c>
      <c r="T40" s="104">
        <v>2.84</v>
      </c>
      <c r="U40" s="104">
        <v>25.17</v>
      </c>
      <c r="V40" s="175"/>
      <c r="W40" s="176"/>
      <c r="X40" s="177"/>
      <c r="Y40" s="178"/>
      <c r="Z40" s="179"/>
    </row>
    <row r="41" spans="2:28" x14ac:dyDescent="0.25">
      <c r="B41" s="34">
        <v>43928</v>
      </c>
      <c r="C41" s="98">
        <v>625.75</v>
      </c>
      <c r="D41" s="26" t="s">
        <v>46</v>
      </c>
      <c r="E41" s="26">
        <v>625.75</v>
      </c>
      <c r="F41" s="26"/>
      <c r="G41" s="26"/>
      <c r="H41" s="26"/>
      <c r="I41" s="26"/>
      <c r="J41" s="26" t="s">
        <v>46</v>
      </c>
      <c r="K41" s="26">
        <v>291.08999999999997</v>
      </c>
      <c r="L41" s="26" t="s">
        <v>47</v>
      </c>
      <c r="M41" s="26">
        <v>157.22</v>
      </c>
      <c r="N41" s="26" t="s">
        <v>47</v>
      </c>
      <c r="O41" s="51"/>
      <c r="P41" s="100">
        <v>163.69999999999999</v>
      </c>
      <c r="Q41" s="101">
        <v>0</v>
      </c>
      <c r="R41" s="102" t="s">
        <v>41</v>
      </c>
      <c r="S41" s="103">
        <v>0</v>
      </c>
      <c r="T41" s="104">
        <v>0.44</v>
      </c>
      <c r="U41" s="104">
        <v>15.64</v>
      </c>
      <c r="V41" s="175"/>
      <c r="W41" s="176"/>
      <c r="X41" s="177"/>
      <c r="Y41" s="178"/>
      <c r="Z41" s="179"/>
    </row>
    <row r="42" spans="2:28" x14ac:dyDescent="0.25">
      <c r="B42" s="34">
        <v>43935</v>
      </c>
      <c r="C42" s="98">
        <v>514.79999999999995</v>
      </c>
      <c r="D42" s="26" t="s">
        <v>46</v>
      </c>
      <c r="E42" s="26">
        <v>514.79999999999995</v>
      </c>
      <c r="F42" s="26"/>
      <c r="G42" s="26"/>
      <c r="H42" s="26"/>
      <c r="I42" s="26"/>
      <c r="J42" s="26" t="s">
        <v>46</v>
      </c>
      <c r="K42" s="26">
        <v>157.80000000000001</v>
      </c>
      <c r="L42" s="26" t="s">
        <v>47</v>
      </c>
      <c r="M42" s="26">
        <v>188.8</v>
      </c>
      <c r="N42" s="26" t="s">
        <v>47</v>
      </c>
      <c r="O42" s="51"/>
      <c r="P42" s="100">
        <v>131.53</v>
      </c>
      <c r="Q42" s="101">
        <v>0</v>
      </c>
      <c r="R42" s="102" t="s">
        <v>41</v>
      </c>
      <c r="S42" s="103">
        <v>0</v>
      </c>
      <c r="T42" s="104">
        <v>1.78</v>
      </c>
      <c r="U42" s="104">
        <v>26.27</v>
      </c>
      <c r="V42" s="175"/>
      <c r="W42" s="176"/>
      <c r="X42" s="177"/>
      <c r="Y42" s="178"/>
      <c r="Z42" s="179"/>
    </row>
    <row r="43" spans="2:28" x14ac:dyDescent="0.25">
      <c r="B43" s="34">
        <v>43942</v>
      </c>
      <c r="C43" s="98">
        <v>491.9</v>
      </c>
      <c r="D43" s="26">
        <v>0</v>
      </c>
      <c r="E43" s="26">
        <v>491.9</v>
      </c>
      <c r="F43" s="26"/>
      <c r="G43" s="26"/>
      <c r="H43" s="26"/>
      <c r="I43" s="26"/>
      <c r="J43" s="26" t="s">
        <v>46</v>
      </c>
      <c r="K43" s="26">
        <v>216.15</v>
      </c>
      <c r="L43" s="26" t="s">
        <v>47</v>
      </c>
      <c r="M43" s="26">
        <v>75.680000000000007</v>
      </c>
      <c r="N43" s="26" t="s">
        <v>47</v>
      </c>
      <c r="O43" s="51"/>
      <c r="P43" s="100">
        <v>196.35</v>
      </c>
      <c r="Q43" s="101">
        <v>0</v>
      </c>
      <c r="R43" s="102" t="s">
        <v>41</v>
      </c>
      <c r="S43" s="103">
        <v>0</v>
      </c>
      <c r="T43" s="104">
        <v>1.2</v>
      </c>
      <c r="U43" s="104">
        <v>19.79</v>
      </c>
      <c r="V43" s="175"/>
      <c r="W43" s="176"/>
      <c r="X43" s="177"/>
      <c r="Y43" s="178"/>
      <c r="Z43" s="179"/>
    </row>
    <row r="44" spans="2:28" x14ac:dyDescent="0.25">
      <c r="B44" s="34">
        <v>43949</v>
      </c>
      <c r="C44" s="98">
        <v>402.33</v>
      </c>
      <c r="D44" s="26" t="s">
        <v>46</v>
      </c>
      <c r="E44" s="26">
        <v>402.33</v>
      </c>
      <c r="F44" s="26"/>
      <c r="G44" s="26"/>
      <c r="H44" s="26"/>
      <c r="I44" s="26"/>
      <c r="J44" s="26" t="s">
        <v>46</v>
      </c>
      <c r="K44" s="26">
        <v>157.55000000000001</v>
      </c>
      <c r="L44" s="26" t="s">
        <v>47</v>
      </c>
      <c r="M44" s="26">
        <v>115.78</v>
      </c>
      <c r="N44" s="26" t="s">
        <v>47</v>
      </c>
      <c r="O44" s="51"/>
      <c r="P44" s="100">
        <v>137.81</v>
      </c>
      <c r="Q44" s="101">
        <v>0.38</v>
      </c>
      <c r="R44" s="102" t="s">
        <v>41</v>
      </c>
      <c r="S44" s="103">
        <v>0</v>
      </c>
      <c r="T44" s="104">
        <v>0.5</v>
      </c>
      <c r="U44" s="104">
        <v>47.06</v>
      </c>
      <c r="V44" s="175"/>
      <c r="W44" s="176"/>
      <c r="X44" s="177"/>
      <c r="Y44" s="178"/>
      <c r="Z44" s="179"/>
    </row>
    <row r="45" spans="2:28" x14ac:dyDescent="0.25">
      <c r="B45" s="34">
        <v>43956</v>
      </c>
      <c r="C45" s="98">
        <v>316.77999999999997</v>
      </c>
      <c r="D45" s="26" t="s">
        <v>46</v>
      </c>
      <c r="E45" s="26">
        <v>316.77999999999997</v>
      </c>
      <c r="F45" s="26"/>
      <c r="G45" s="26"/>
      <c r="H45" s="26"/>
      <c r="I45" s="26"/>
      <c r="J45" s="26" t="s">
        <v>46</v>
      </c>
      <c r="K45" s="26">
        <v>110.27</v>
      </c>
      <c r="L45" s="26" t="s">
        <v>47</v>
      </c>
      <c r="M45" s="26">
        <v>73.930000000000007</v>
      </c>
      <c r="N45" s="26" t="s">
        <v>47</v>
      </c>
      <c r="O45" s="51"/>
      <c r="P45" s="100">
        <v>83.92</v>
      </c>
      <c r="Q45" s="101">
        <v>0</v>
      </c>
      <c r="R45" s="102" t="s">
        <v>41</v>
      </c>
      <c r="S45" s="103">
        <v>0</v>
      </c>
      <c r="T45" s="104">
        <v>0.1</v>
      </c>
      <c r="U45" s="104">
        <v>26.55</v>
      </c>
      <c r="V45" s="175"/>
      <c r="W45" s="176"/>
      <c r="X45" s="177"/>
      <c r="Y45" s="178"/>
      <c r="Z45" s="179"/>
    </row>
    <row r="46" spans="2:28" x14ac:dyDescent="0.25">
      <c r="B46" s="34">
        <v>43963</v>
      </c>
      <c r="C46" s="98">
        <v>425.14</v>
      </c>
      <c r="D46" s="26">
        <v>0</v>
      </c>
      <c r="E46" s="26">
        <v>425.14</v>
      </c>
      <c r="F46" s="26"/>
      <c r="G46" s="26"/>
      <c r="H46" s="26"/>
      <c r="I46" s="26"/>
      <c r="J46" s="26" t="s">
        <v>46</v>
      </c>
      <c r="K46" s="26">
        <v>103.22</v>
      </c>
      <c r="L46" s="26" t="s">
        <v>47</v>
      </c>
      <c r="M46" s="26">
        <v>160.19</v>
      </c>
      <c r="N46" s="26" t="s">
        <v>47</v>
      </c>
      <c r="O46" s="51"/>
      <c r="P46" s="100">
        <v>62.77</v>
      </c>
      <c r="Q46" s="101">
        <v>0</v>
      </c>
      <c r="R46" s="102" t="s">
        <v>41</v>
      </c>
      <c r="S46" s="103">
        <v>0</v>
      </c>
      <c r="T46" s="104">
        <v>0.03</v>
      </c>
      <c r="U46" s="104">
        <v>8.8000000000000007</v>
      </c>
      <c r="V46" s="175"/>
      <c r="W46" s="176"/>
      <c r="X46" s="177"/>
      <c r="Y46" s="178"/>
      <c r="Z46" s="179"/>
    </row>
    <row r="47" spans="2:28" x14ac:dyDescent="0.25">
      <c r="B47" s="58">
        <v>43970</v>
      </c>
      <c r="C47" s="98">
        <v>270.7</v>
      </c>
      <c r="D47" s="26" t="s">
        <v>46</v>
      </c>
      <c r="E47" s="59">
        <v>270.7</v>
      </c>
      <c r="F47" s="59"/>
      <c r="G47" s="59"/>
      <c r="H47" s="59"/>
      <c r="I47" s="59"/>
      <c r="J47" s="26" t="s">
        <v>46</v>
      </c>
      <c r="K47" s="59">
        <v>115.34</v>
      </c>
      <c r="L47" s="26" t="s">
        <v>47</v>
      </c>
      <c r="M47" s="59">
        <v>57.83</v>
      </c>
      <c r="N47" s="26" t="s">
        <v>47</v>
      </c>
      <c r="O47" s="51"/>
      <c r="P47" s="105">
        <v>51.57</v>
      </c>
      <c r="Q47" s="106">
        <v>0</v>
      </c>
      <c r="R47" s="102" t="s">
        <v>41</v>
      </c>
      <c r="S47" s="107">
        <v>0</v>
      </c>
      <c r="T47" s="108">
        <v>0</v>
      </c>
      <c r="U47" s="108">
        <v>13.4</v>
      </c>
      <c r="V47" s="175"/>
      <c r="W47" s="176"/>
      <c r="X47" s="177"/>
      <c r="Y47" s="178"/>
      <c r="Z47" s="179"/>
    </row>
    <row r="48" spans="2:28" x14ac:dyDescent="0.25">
      <c r="B48" s="34">
        <v>43977</v>
      </c>
      <c r="C48" s="98">
        <v>294.70999999999998</v>
      </c>
      <c r="D48" s="26" t="s">
        <v>46</v>
      </c>
      <c r="E48" s="26">
        <v>294.70999999999998</v>
      </c>
      <c r="F48" s="26"/>
      <c r="G48" s="26"/>
      <c r="H48" s="26"/>
      <c r="I48" s="26"/>
      <c r="J48" s="26" t="s">
        <v>46</v>
      </c>
      <c r="K48" s="26">
        <v>61.13</v>
      </c>
      <c r="L48" s="26" t="s">
        <v>47</v>
      </c>
      <c r="M48" s="26">
        <v>113.65</v>
      </c>
      <c r="N48" s="26" t="s">
        <v>47</v>
      </c>
      <c r="O48" s="51"/>
      <c r="P48" s="100">
        <v>46.88</v>
      </c>
      <c r="Q48" s="101">
        <v>0</v>
      </c>
      <c r="R48" s="102" t="s">
        <v>41</v>
      </c>
      <c r="S48" s="103">
        <v>0</v>
      </c>
      <c r="T48" s="104">
        <v>0</v>
      </c>
      <c r="U48" s="104">
        <v>17.170000000000002</v>
      </c>
      <c r="V48" s="175"/>
      <c r="W48" s="176"/>
      <c r="X48" s="177"/>
      <c r="Y48" s="178"/>
      <c r="Z48" s="179"/>
    </row>
    <row r="49" spans="2:28" x14ac:dyDescent="0.25">
      <c r="B49" s="34">
        <v>43983</v>
      </c>
      <c r="C49" s="98">
        <v>241.59</v>
      </c>
      <c r="D49" s="26">
        <v>0</v>
      </c>
      <c r="E49" s="26">
        <v>241.59</v>
      </c>
      <c r="F49" s="26"/>
      <c r="G49" s="26"/>
      <c r="H49" s="26"/>
      <c r="I49" s="26"/>
      <c r="J49" s="26" t="s">
        <v>46</v>
      </c>
      <c r="K49" s="26">
        <v>78.849999999999994</v>
      </c>
      <c r="L49" s="26" t="s">
        <v>47</v>
      </c>
      <c r="M49" s="26">
        <v>80.34</v>
      </c>
      <c r="N49" s="26" t="s">
        <v>47</v>
      </c>
      <c r="O49" s="51"/>
      <c r="P49" s="100">
        <v>36.82</v>
      </c>
      <c r="Q49" s="101">
        <v>0</v>
      </c>
      <c r="R49" s="102" t="s">
        <v>41</v>
      </c>
      <c r="S49" s="103">
        <v>0</v>
      </c>
      <c r="T49" s="104">
        <v>0</v>
      </c>
      <c r="U49" s="104">
        <v>14.22</v>
      </c>
      <c r="V49" s="175"/>
      <c r="W49" s="176"/>
      <c r="X49" s="177"/>
      <c r="Y49" s="178"/>
      <c r="Z49" s="179"/>
    </row>
    <row r="50" spans="2:28" x14ac:dyDescent="0.25">
      <c r="B50" s="34">
        <v>43991</v>
      </c>
      <c r="C50" s="98">
        <v>473</v>
      </c>
      <c r="D50" s="26" t="s">
        <v>46</v>
      </c>
      <c r="E50" s="26">
        <v>473</v>
      </c>
      <c r="F50" s="26"/>
      <c r="G50" s="26"/>
      <c r="H50" s="26"/>
      <c r="I50" s="26"/>
      <c r="J50" s="26" t="s">
        <v>46</v>
      </c>
      <c r="K50" s="26">
        <v>102.17</v>
      </c>
      <c r="L50" s="26" t="s">
        <v>47</v>
      </c>
      <c r="M50" s="26">
        <v>148.30000000000001</v>
      </c>
      <c r="N50" s="26" t="s">
        <v>47</v>
      </c>
      <c r="O50" s="51"/>
      <c r="P50" s="100">
        <v>118.95</v>
      </c>
      <c r="Q50" s="101" t="s">
        <v>46</v>
      </c>
      <c r="R50" s="102" t="s">
        <v>41</v>
      </c>
      <c r="S50" s="103">
        <v>0</v>
      </c>
      <c r="T50" s="104">
        <v>0.12</v>
      </c>
      <c r="U50" s="104">
        <v>32.43</v>
      </c>
      <c r="V50" s="175"/>
      <c r="W50" s="176"/>
      <c r="X50" s="177"/>
      <c r="Y50" s="178"/>
      <c r="Z50" s="179"/>
      <c r="AB50" t="s">
        <v>59</v>
      </c>
    </row>
    <row r="51" spans="2:28" x14ac:dyDescent="0.25">
      <c r="B51" s="34">
        <v>43998</v>
      </c>
      <c r="C51" s="98">
        <v>374.24</v>
      </c>
      <c r="D51" s="26">
        <v>0</v>
      </c>
      <c r="E51" s="26">
        <v>374.24</v>
      </c>
      <c r="F51" s="26"/>
      <c r="G51" s="26"/>
      <c r="H51" s="26"/>
      <c r="I51" s="26"/>
      <c r="J51" s="26" t="s">
        <v>46</v>
      </c>
      <c r="K51" s="26">
        <v>109.5</v>
      </c>
      <c r="L51" s="26" t="s">
        <v>47</v>
      </c>
      <c r="M51" s="26">
        <v>130.80000000000001</v>
      </c>
      <c r="N51" s="26" t="s">
        <v>47</v>
      </c>
      <c r="O51" s="51"/>
      <c r="P51" s="100">
        <v>30.24</v>
      </c>
      <c r="Q51" s="101">
        <v>0</v>
      </c>
      <c r="R51" s="102" t="s">
        <v>41</v>
      </c>
      <c r="S51" s="103">
        <v>0</v>
      </c>
      <c r="T51" s="104">
        <v>0</v>
      </c>
      <c r="U51" s="104">
        <v>27.4</v>
      </c>
      <c r="V51" s="175"/>
      <c r="W51" s="176"/>
      <c r="X51" s="177"/>
      <c r="Y51" s="178"/>
      <c r="Z51" s="179"/>
    </row>
    <row r="52" spans="2:28" x14ac:dyDescent="0.25">
      <c r="B52" s="34">
        <v>44004</v>
      </c>
      <c r="C52" s="98">
        <v>302.77</v>
      </c>
      <c r="D52" s="26" t="s">
        <v>46</v>
      </c>
      <c r="E52" s="26">
        <v>302.77</v>
      </c>
      <c r="F52" s="26"/>
      <c r="G52" s="26"/>
      <c r="H52" s="26"/>
      <c r="I52" s="26"/>
      <c r="J52" s="26" t="s">
        <v>46</v>
      </c>
      <c r="K52" s="26">
        <v>107.38</v>
      </c>
      <c r="L52" s="26" t="s">
        <v>47</v>
      </c>
      <c r="M52" s="26">
        <v>139.01</v>
      </c>
      <c r="N52" s="26" t="s">
        <v>47</v>
      </c>
      <c r="O52" s="51"/>
      <c r="P52" s="100">
        <v>22.15</v>
      </c>
      <c r="Q52" s="101">
        <v>0</v>
      </c>
      <c r="R52" s="109">
        <v>0</v>
      </c>
      <c r="S52" s="103">
        <v>0</v>
      </c>
      <c r="T52" s="104">
        <v>0</v>
      </c>
      <c r="U52" s="104">
        <v>13.97</v>
      </c>
      <c r="V52" s="180"/>
      <c r="W52" s="181"/>
      <c r="X52" s="182"/>
      <c r="Y52" s="183"/>
      <c r="Z52" s="184"/>
    </row>
    <row r="53" spans="2:28" x14ac:dyDescent="0.25">
      <c r="B53" s="34">
        <v>44012</v>
      </c>
      <c r="C53" s="98">
        <v>162.44</v>
      </c>
      <c r="D53" s="26" t="s">
        <v>46</v>
      </c>
      <c r="E53" s="26">
        <v>162.44</v>
      </c>
      <c r="F53" s="26"/>
      <c r="G53" s="26"/>
      <c r="H53" s="26"/>
      <c r="I53" s="26"/>
      <c r="J53" s="26" t="s">
        <v>46</v>
      </c>
      <c r="K53" s="26">
        <v>84.76</v>
      </c>
      <c r="L53" s="26" t="s">
        <v>47</v>
      </c>
      <c r="M53" s="26">
        <v>53.89</v>
      </c>
      <c r="N53" s="26" t="s">
        <v>47</v>
      </c>
      <c r="O53" s="51"/>
      <c r="P53" s="100">
        <v>24.31</v>
      </c>
      <c r="Q53" s="101">
        <v>0</v>
      </c>
      <c r="R53" s="109">
        <v>0</v>
      </c>
      <c r="S53" s="103">
        <v>0</v>
      </c>
      <c r="T53" s="104">
        <v>0</v>
      </c>
      <c r="U53" s="104">
        <v>13.61</v>
      </c>
      <c r="V53" s="175"/>
      <c r="W53" s="176"/>
      <c r="X53" s="177"/>
      <c r="Y53" s="178"/>
      <c r="Z53" s="179"/>
    </row>
    <row r="54" spans="2:28" x14ac:dyDescent="0.25">
      <c r="B54" s="34">
        <v>44019</v>
      </c>
      <c r="C54" s="98">
        <v>124.46</v>
      </c>
      <c r="D54" s="26" t="s">
        <v>46</v>
      </c>
      <c r="E54" s="26">
        <v>124.46</v>
      </c>
      <c r="F54" s="26"/>
      <c r="G54" s="26"/>
      <c r="H54" s="26"/>
      <c r="I54" s="26"/>
      <c r="J54" s="26" t="s">
        <v>46</v>
      </c>
      <c r="K54" s="26">
        <v>98.71</v>
      </c>
      <c r="L54" s="26" t="s">
        <v>47</v>
      </c>
      <c r="M54" s="26">
        <v>38.049999999999997</v>
      </c>
      <c r="N54" s="26" t="s">
        <v>47</v>
      </c>
      <c r="O54" s="51"/>
      <c r="P54" s="100">
        <v>23.4</v>
      </c>
      <c r="Q54" s="101">
        <v>0</v>
      </c>
      <c r="R54" s="109">
        <v>0</v>
      </c>
      <c r="S54" s="103">
        <v>0</v>
      </c>
      <c r="T54" s="104">
        <v>0</v>
      </c>
      <c r="U54" s="104">
        <v>11.26</v>
      </c>
      <c r="V54" s="175"/>
      <c r="W54" s="176"/>
      <c r="X54" s="177"/>
      <c r="Y54" s="178"/>
      <c r="Z54" s="179"/>
    </row>
    <row r="55" spans="2:28" x14ac:dyDescent="0.25">
      <c r="B55" s="34">
        <v>44026</v>
      </c>
      <c r="C55" s="98">
        <v>147.30000000000001</v>
      </c>
      <c r="D55" s="26" t="s">
        <v>41</v>
      </c>
      <c r="E55" s="26">
        <v>147.30000000000001</v>
      </c>
      <c r="F55" s="26"/>
      <c r="G55" s="26"/>
      <c r="H55" s="26"/>
      <c r="I55" s="26"/>
      <c r="J55" s="26" t="s">
        <v>46</v>
      </c>
      <c r="K55" s="26">
        <v>89.36</v>
      </c>
      <c r="L55" s="26" t="s">
        <v>47</v>
      </c>
      <c r="M55" s="26">
        <v>44.03</v>
      </c>
      <c r="N55" s="26" t="s">
        <v>47</v>
      </c>
      <c r="O55" s="51"/>
      <c r="P55" s="100">
        <v>19.29</v>
      </c>
      <c r="Q55" s="101">
        <v>0</v>
      </c>
      <c r="R55" s="109">
        <v>0</v>
      </c>
      <c r="S55" s="103">
        <v>0</v>
      </c>
      <c r="T55" s="104">
        <v>0</v>
      </c>
      <c r="U55" s="104">
        <v>19.329999999999998</v>
      </c>
      <c r="V55" s="175"/>
      <c r="W55" s="176"/>
      <c r="X55" s="177"/>
      <c r="Y55" s="178"/>
      <c r="Z55" s="179"/>
      <c r="AB55" t="s">
        <v>60</v>
      </c>
    </row>
    <row r="56" spans="2:28" x14ac:dyDescent="0.25">
      <c r="B56" s="34">
        <v>44033</v>
      </c>
      <c r="C56" s="98">
        <v>176.66</v>
      </c>
      <c r="D56" s="26" t="s">
        <v>41</v>
      </c>
      <c r="E56" s="26">
        <v>176.66</v>
      </c>
      <c r="F56" s="26"/>
      <c r="G56" s="26"/>
      <c r="H56" s="26"/>
      <c r="I56" s="26"/>
      <c r="J56" s="26" t="s">
        <v>46</v>
      </c>
      <c r="K56" s="26">
        <v>74.599999999999994</v>
      </c>
      <c r="L56" s="26" t="s">
        <v>47</v>
      </c>
      <c r="M56" s="26">
        <v>64.83</v>
      </c>
      <c r="N56" s="26" t="s">
        <v>47</v>
      </c>
      <c r="O56" s="51"/>
      <c r="P56" s="100">
        <v>14.55</v>
      </c>
      <c r="Q56" s="101">
        <v>0</v>
      </c>
      <c r="R56" s="109">
        <v>0</v>
      </c>
      <c r="S56" s="103">
        <v>0</v>
      </c>
      <c r="T56" s="104">
        <v>0</v>
      </c>
      <c r="U56" s="104">
        <v>12.28</v>
      </c>
      <c r="V56" s="175"/>
      <c r="W56" s="176"/>
      <c r="X56" s="177"/>
      <c r="Y56" s="178"/>
      <c r="Z56" s="179"/>
    </row>
    <row r="57" spans="2:28" x14ac:dyDescent="0.25">
      <c r="B57" s="34">
        <v>44040</v>
      </c>
      <c r="C57" s="98">
        <v>0</v>
      </c>
      <c r="D57" s="26" t="s">
        <v>46</v>
      </c>
      <c r="E57" s="26" t="s">
        <v>46</v>
      </c>
      <c r="F57" s="26"/>
      <c r="G57" s="26"/>
      <c r="H57" s="26"/>
      <c r="I57" s="26"/>
      <c r="J57" s="26" t="s">
        <v>46</v>
      </c>
      <c r="K57" s="26">
        <v>79.34</v>
      </c>
      <c r="L57" s="26" t="s">
        <v>47</v>
      </c>
      <c r="M57" s="26">
        <v>47.2</v>
      </c>
      <c r="N57" s="26" t="s">
        <v>47</v>
      </c>
      <c r="O57" s="51"/>
      <c r="P57" s="100">
        <v>12.19</v>
      </c>
      <c r="Q57" s="101">
        <v>0</v>
      </c>
      <c r="R57" s="110">
        <v>0</v>
      </c>
      <c r="S57" s="103">
        <v>0</v>
      </c>
      <c r="T57" s="104">
        <v>0</v>
      </c>
      <c r="U57" s="104">
        <v>12.18</v>
      </c>
      <c r="V57" s="175"/>
      <c r="W57" s="176"/>
      <c r="X57" s="177"/>
      <c r="Y57" s="178"/>
      <c r="Z57" s="179"/>
    </row>
    <row r="58" spans="2:28" x14ac:dyDescent="0.25">
      <c r="B58" s="34">
        <v>44047</v>
      </c>
      <c r="C58" s="98">
        <v>47.88</v>
      </c>
      <c r="D58" s="26" t="s">
        <v>46</v>
      </c>
      <c r="E58" s="26" t="s">
        <v>46</v>
      </c>
      <c r="F58" s="26"/>
      <c r="G58" s="26"/>
      <c r="H58" s="26"/>
      <c r="I58" s="26"/>
      <c r="J58" s="26" t="s">
        <v>46</v>
      </c>
      <c r="K58" s="26">
        <v>69.31</v>
      </c>
      <c r="L58" s="26" t="s">
        <v>47</v>
      </c>
      <c r="M58" s="26">
        <v>38.700000000000003</v>
      </c>
      <c r="N58" s="26" t="s">
        <v>47</v>
      </c>
      <c r="O58" s="26">
        <v>47.88</v>
      </c>
      <c r="P58" s="100">
        <v>13.87</v>
      </c>
      <c r="Q58" s="101">
        <v>0</v>
      </c>
      <c r="R58" s="110">
        <v>0</v>
      </c>
      <c r="S58" s="103">
        <v>0</v>
      </c>
      <c r="T58" s="104">
        <v>0</v>
      </c>
      <c r="U58" s="104">
        <v>13.61</v>
      </c>
      <c r="V58" s="175"/>
      <c r="W58" s="176"/>
      <c r="X58" s="177"/>
      <c r="Y58" s="178"/>
      <c r="Z58" s="179"/>
    </row>
    <row r="59" spans="2:28" x14ac:dyDescent="0.25">
      <c r="B59" s="34">
        <v>44054</v>
      </c>
      <c r="C59" s="98">
        <v>236.05</v>
      </c>
      <c r="D59" s="26" t="s">
        <v>41</v>
      </c>
      <c r="E59" s="26" t="s">
        <v>46</v>
      </c>
      <c r="F59" s="26"/>
      <c r="G59" s="26"/>
      <c r="H59" s="26"/>
      <c r="I59" s="26"/>
      <c r="J59" s="26" t="s">
        <v>46</v>
      </c>
      <c r="K59" s="26">
        <v>60.73</v>
      </c>
      <c r="L59" s="26" t="s">
        <v>47</v>
      </c>
      <c r="M59" s="26">
        <v>62.02</v>
      </c>
      <c r="N59" s="26" t="s">
        <v>47</v>
      </c>
      <c r="O59" s="26">
        <v>236.05</v>
      </c>
      <c r="P59" s="100">
        <v>17.77</v>
      </c>
      <c r="Q59" s="101">
        <v>0</v>
      </c>
      <c r="R59" s="110">
        <v>0</v>
      </c>
      <c r="S59" s="103">
        <v>0</v>
      </c>
      <c r="T59" s="104">
        <v>0</v>
      </c>
      <c r="U59" s="104">
        <v>12.62</v>
      </c>
      <c r="V59" s="175"/>
      <c r="W59" s="176"/>
      <c r="X59" s="177"/>
      <c r="Y59" s="178"/>
      <c r="Z59" s="179"/>
    </row>
    <row r="60" spans="2:28" x14ac:dyDescent="0.25">
      <c r="B60" s="34">
        <v>44061</v>
      </c>
      <c r="C60" s="98">
        <v>184.77</v>
      </c>
      <c r="D60" s="26" t="s">
        <v>46</v>
      </c>
      <c r="E60" s="26" t="s">
        <v>46</v>
      </c>
      <c r="F60" s="26"/>
      <c r="G60" s="26"/>
      <c r="H60" s="26"/>
      <c r="I60" s="26"/>
      <c r="J60" s="26" t="s">
        <v>46</v>
      </c>
      <c r="K60" s="26">
        <v>57.93</v>
      </c>
      <c r="L60" s="26" t="s">
        <v>47</v>
      </c>
      <c r="M60" s="26">
        <v>25.65</v>
      </c>
      <c r="N60" s="26" t="s">
        <v>47</v>
      </c>
      <c r="O60" s="26">
        <v>184.77</v>
      </c>
      <c r="P60" s="100">
        <v>13.58</v>
      </c>
      <c r="Q60" s="101">
        <v>0</v>
      </c>
      <c r="R60" s="110">
        <v>0</v>
      </c>
      <c r="S60" s="103">
        <v>0</v>
      </c>
      <c r="T60" s="104">
        <v>0</v>
      </c>
      <c r="U60" s="104">
        <v>6.44</v>
      </c>
      <c r="V60" s="175"/>
      <c r="W60" s="176"/>
      <c r="X60" s="177"/>
      <c r="Y60" s="178"/>
      <c r="Z60" s="179"/>
    </row>
    <row r="61" spans="2:28" x14ac:dyDescent="0.25">
      <c r="B61" s="34">
        <v>44068</v>
      </c>
      <c r="C61" s="98">
        <v>91.3</v>
      </c>
      <c r="D61" s="26" t="s">
        <v>46</v>
      </c>
      <c r="E61" s="26" t="s">
        <v>46</v>
      </c>
      <c r="F61" s="26"/>
      <c r="G61" s="26"/>
      <c r="H61" s="26"/>
      <c r="I61" s="26"/>
      <c r="J61" s="26" t="s">
        <v>46</v>
      </c>
      <c r="K61" s="26">
        <v>58.6</v>
      </c>
      <c r="L61" s="26" t="s">
        <v>47</v>
      </c>
      <c r="M61" s="26">
        <v>120.93</v>
      </c>
      <c r="N61" s="26" t="s">
        <v>47</v>
      </c>
      <c r="O61" s="26">
        <v>91.3</v>
      </c>
      <c r="P61" s="100">
        <v>7.13</v>
      </c>
      <c r="Q61" s="101">
        <v>0</v>
      </c>
      <c r="R61" s="110">
        <v>0</v>
      </c>
      <c r="S61" s="103">
        <v>0</v>
      </c>
      <c r="T61" s="104">
        <v>0</v>
      </c>
      <c r="U61" s="104">
        <v>15.03</v>
      </c>
      <c r="V61" s="175"/>
      <c r="W61" s="176"/>
      <c r="X61" s="177"/>
      <c r="Y61" s="178"/>
      <c r="Z61" s="179"/>
    </row>
    <row r="62" spans="2:28" x14ac:dyDescent="0.25">
      <c r="B62" s="34">
        <v>44075</v>
      </c>
      <c r="C62" s="98">
        <v>116.51</v>
      </c>
      <c r="D62" s="26" t="s">
        <v>46</v>
      </c>
      <c r="E62" s="26">
        <v>116.51</v>
      </c>
      <c r="F62" s="26"/>
      <c r="G62" s="26"/>
      <c r="H62" s="26"/>
      <c r="I62" s="26"/>
      <c r="J62" s="26" t="s">
        <v>46</v>
      </c>
      <c r="K62" s="26">
        <v>74.13</v>
      </c>
      <c r="L62" s="26" t="s">
        <v>47</v>
      </c>
      <c r="M62" s="26">
        <v>40.32</v>
      </c>
      <c r="N62" s="26" t="s">
        <v>47</v>
      </c>
      <c r="O62" s="26">
        <v>0</v>
      </c>
      <c r="P62" s="100">
        <v>10.56</v>
      </c>
      <c r="Q62" s="101">
        <v>0</v>
      </c>
      <c r="R62" s="110">
        <v>0</v>
      </c>
      <c r="S62" s="103">
        <v>0</v>
      </c>
      <c r="T62" s="104">
        <v>0</v>
      </c>
      <c r="U62" s="104">
        <v>13.91</v>
      </c>
      <c r="V62" s="175"/>
      <c r="W62" s="176"/>
      <c r="X62" s="177"/>
      <c r="Y62" s="178"/>
      <c r="Z62" s="179"/>
    </row>
    <row r="63" spans="2:28" x14ac:dyDescent="0.25">
      <c r="B63" s="34">
        <v>44082</v>
      </c>
      <c r="C63" s="98">
        <v>270.28999999999996</v>
      </c>
      <c r="D63" s="26" t="s">
        <v>41</v>
      </c>
      <c r="E63" s="26">
        <v>160.91999999999999</v>
      </c>
      <c r="F63" s="26"/>
      <c r="G63" s="26"/>
      <c r="H63" s="26"/>
      <c r="I63" s="26"/>
      <c r="J63" s="26" t="s">
        <v>46</v>
      </c>
      <c r="K63" s="26">
        <v>64.38</v>
      </c>
      <c r="L63" s="26" t="s">
        <v>47</v>
      </c>
      <c r="M63" s="26">
        <v>44.81</v>
      </c>
      <c r="N63" s="26" t="s">
        <v>47</v>
      </c>
      <c r="O63" s="26">
        <v>109.37</v>
      </c>
      <c r="P63" s="100">
        <v>6.82</v>
      </c>
      <c r="Q63" s="101">
        <v>0</v>
      </c>
      <c r="R63" s="109">
        <v>0</v>
      </c>
      <c r="S63" s="103">
        <v>0</v>
      </c>
      <c r="T63" s="104">
        <v>0</v>
      </c>
      <c r="U63" s="104">
        <v>11.33</v>
      </c>
      <c r="V63" s="175"/>
      <c r="W63" s="176"/>
      <c r="X63" s="177"/>
      <c r="Y63" s="178"/>
      <c r="Z63" s="179"/>
    </row>
    <row r="64" spans="2:28" x14ac:dyDescent="0.25">
      <c r="B64" s="34">
        <v>44089</v>
      </c>
      <c r="C64" s="98">
        <v>39</v>
      </c>
      <c r="D64" s="26" t="s">
        <v>41</v>
      </c>
      <c r="E64" s="26">
        <v>39</v>
      </c>
      <c r="F64" s="26"/>
      <c r="G64" s="26"/>
      <c r="H64" s="26"/>
      <c r="I64" s="26"/>
      <c r="J64" s="26" t="s">
        <v>46</v>
      </c>
      <c r="K64" s="26">
        <v>80.2</v>
      </c>
      <c r="L64" s="26" t="s">
        <v>47</v>
      </c>
      <c r="M64" s="26">
        <v>39.99</v>
      </c>
      <c r="N64" s="26" t="s">
        <v>47</v>
      </c>
      <c r="O64" s="26">
        <v>0</v>
      </c>
      <c r="P64" s="100">
        <v>8.6</v>
      </c>
      <c r="Q64" s="101">
        <v>0</v>
      </c>
      <c r="R64" s="109">
        <v>0</v>
      </c>
      <c r="S64" s="103">
        <v>0</v>
      </c>
      <c r="T64" s="104">
        <v>0</v>
      </c>
      <c r="U64" s="104">
        <v>13.43</v>
      </c>
      <c r="V64" s="175"/>
      <c r="W64" s="176"/>
      <c r="X64" s="177"/>
      <c r="Y64" s="178"/>
      <c r="Z64" s="179"/>
    </row>
    <row r="65" spans="2:26" x14ac:dyDescent="0.25">
      <c r="B65" s="34">
        <v>44096</v>
      </c>
      <c r="C65" s="98">
        <v>247.78</v>
      </c>
      <c r="D65" s="26" t="s">
        <v>46</v>
      </c>
      <c r="E65" s="26">
        <v>177.31</v>
      </c>
      <c r="F65" s="26"/>
      <c r="G65" s="26"/>
      <c r="H65" s="26"/>
      <c r="I65" s="26"/>
      <c r="J65" s="26" t="s">
        <v>46</v>
      </c>
      <c r="K65" s="26">
        <v>69.400000000000006</v>
      </c>
      <c r="L65" s="26" t="s">
        <v>47</v>
      </c>
      <c r="M65" s="26">
        <v>41.64</v>
      </c>
      <c r="N65" s="26" t="s">
        <v>47</v>
      </c>
      <c r="O65" s="26">
        <v>70.47</v>
      </c>
      <c r="P65" s="100">
        <v>5.09</v>
      </c>
      <c r="Q65" s="101">
        <v>0</v>
      </c>
      <c r="R65" s="109">
        <v>0</v>
      </c>
      <c r="S65" s="103">
        <v>0</v>
      </c>
      <c r="T65" s="104">
        <v>0</v>
      </c>
      <c r="U65" s="104">
        <v>13.16</v>
      </c>
      <c r="V65" s="175"/>
      <c r="W65" s="176"/>
      <c r="X65" s="177"/>
      <c r="Y65" s="178"/>
      <c r="Z65" s="179"/>
    </row>
    <row r="66" spans="2:26" x14ac:dyDescent="0.25">
      <c r="B66" s="34">
        <v>44103</v>
      </c>
      <c r="C66" s="98">
        <v>39.46</v>
      </c>
      <c r="D66" s="26" t="s">
        <v>46</v>
      </c>
      <c r="E66" s="26" t="s">
        <v>46</v>
      </c>
      <c r="F66" s="26"/>
      <c r="G66" s="26"/>
      <c r="H66" s="26"/>
      <c r="I66" s="26"/>
      <c r="J66" s="26" t="s">
        <v>46</v>
      </c>
      <c r="K66" s="26">
        <v>86.5</v>
      </c>
      <c r="L66" s="26" t="s">
        <v>47</v>
      </c>
      <c r="M66" s="26">
        <v>27.89</v>
      </c>
      <c r="N66" s="26" t="s">
        <v>47</v>
      </c>
      <c r="O66" s="26">
        <v>39.46</v>
      </c>
      <c r="P66" s="100">
        <v>4.8600000000000003</v>
      </c>
      <c r="Q66" s="101">
        <v>0</v>
      </c>
      <c r="R66" s="109">
        <v>0</v>
      </c>
      <c r="S66" s="103">
        <v>0</v>
      </c>
      <c r="T66" s="104">
        <v>0</v>
      </c>
      <c r="U66" s="104">
        <v>11.14</v>
      </c>
      <c r="V66" s="175"/>
      <c r="W66" s="176"/>
      <c r="X66" s="177"/>
      <c r="Y66" s="178"/>
      <c r="Z66" s="179"/>
    </row>
    <row r="67" spans="2:26" x14ac:dyDescent="0.25">
      <c r="B67" s="34">
        <v>44110</v>
      </c>
      <c r="C67" s="98">
        <v>225.82</v>
      </c>
      <c r="D67" s="26" t="s">
        <v>46</v>
      </c>
      <c r="E67" s="26">
        <v>150.21</v>
      </c>
      <c r="F67" s="26"/>
      <c r="G67" s="26"/>
      <c r="H67" s="26"/>
      <c r="I67" s="26"/>
      <c r="J67" s="26" t="s">
        <v>46</v>
      </c>
      <c r="K67" s="26">
        <v>75.87</v>
      </c>
      <c r="L67" s="26" t="s">
        <v>47</v>
      </c>
      <c r="M67" s="26">
        <v>37.85</v>
      </c>
      <c r="N67" s="26" t="s">
        <v>47</v>
      </c>
      <c r="O67" s="26">
        <v>75.61</v>
      </c>
      <c r="P67" s="100">
        <v>1.37</v>
      </c>
      <c r="Q67" s="101">
        <v>0</v>
      </c>
      <c r="R67" s="109">
        <v>0</v>
      </c>
      <c r="S67" s="103">
        <v>0</v>
      </c>
      <c r="T67" s="104">
        <v>0</v>
      </c>
      <c r="U67" s="104">
        <v>10.29</v>
      </c>
      <c r="V67" s="175"/>
      <c r="W67" s="176"/>
      <c r="X67" s="177"/>
      <c r="Y67" s="178"/>
      <c r="Z67" s="179"/>
    </row>
    <row r="68" spans="2:26" x14ac:dyDescent="0.25">
      <c r="B68" s="34">
        <v>44117</v>
      </c>
      <c r="C68" s="98">
        <v>171.3</v>
      </c>
      <c r="D68" s="26" t="s">
        <v>46</v>
      </c>
      <c r="E68" s="26" t="s">
        <v>46</v>
      </c>
      <c r="F68" s="26"/>
      <c r="G68" s="26"/>
      <c r="H68" s="26"/>
      <c r="I68" s="26"/>
      <c r="J68" s="26" t="s">
        <v>46</v>
      </c>
      <c r="K68" s="26">
        <v>82.29</v>
      </c>
      <c r="L68" s="26" t="s">
        <v>47</v>
      </c>
      <c r="M68" s="26">
        <v>38.64</v>
      </c>
      <c r="N68" s="26" t="s">
        <v>47</v>
      </c>
      <c r="O68" s="26">
        <v>171.3</v>
      </c>
      <c r="P68" s="100">
        <v>1.69</v>
      </c>
      <c r="Q68" s="101">
        <v>0</v>
      </c>
      <c r="R68" s="109">
        <v>0</v>
      </c>
      <c r="S68" s="103">
        <v>0</v>
      </c>
      <c r="T68" s="104">
        <v>0</v>
      </c>
      <c r="U68" s="104">
        <v>9.6199999999999992</v>
      </c>
      <c r="V68" s="175"/>
      <c r="W68" s="176"/>
      <c r="X68" s="177"/>
      <c r="Y68" s="178"/>
      <c r="Z68" s="179"/>
    </row>
    <row r="69" spans="2:26" x14ac:dyDescent="0.25">
      <c r="B69" s="34">
        <v>44124</v>
      </c>
      <c r="C69" s="98">
        <v>210.77</v>
      </c>
      <c r="D69" s="26" t="s">
        <v>46</v>
      </c>
      <c r="E69" s="26" t="s">
        <v>46</v>
      </c>
      <c r="F69" s="26"/>
      <c r="G69" s="26"/>
      <c r="H69" s="26"/>
      <c r="I69" s="26"/>
      <c r="J69" s="26" t="s">
        <v>46</v>
      </c>
      <c r="K69" s="26">
        <v>102.46</v>
      </c>
      <c r="L69" s="26" t="s">
        <v>47</v>
      </c>
      <c r="M69" s="26">
        <v>39.31</v>
      </c>
      <c r="N69" s="26" t="s">
        <v>47</v>
      </c>
      <c r="O69" s="26">
        <v>210.77</v>
      </c>
      <c r="P69" s="218" t="s">
        <v>46</v>
      </c>
      <c r="Q69" s="101">
        <v>0</v>
      </c>
      <c r="R69" s="109">
        <v>0</v>
      </c>
      <c r="S69" s="103">
        <v>0</v>
      </c>
      <c r="T69" s="104">
        <v>0</v>
      </c>
      <c r="U69" s="104">
        <v>13.45</v>
      </c>
      <c r="V69" s="175"/>
      <c r="W69" s="176"/>
      <c r="X69" s="177"/>
      <c r="Y69" s="178"/>
      <c r="Z69" s="179"/>
    </row>
    <row r="70" spans="2:26" x14ac:dyDescent="0.25">
      <c r="B70" s="34">
        <v>44131</v>
      </c>
      <c r="C70" s="98">
        <v>255.49</v>
      </c>
      <c r="D70" s="26" t="s">
        <v>46</v>
      </c>
      <c r="E70" s="26">
        <v>178.72</v>
      </c>
      <c r="F70" s="26"/>
      <c r="G70" s="26"/>
      <c r="H70" s="26"/>
      <c r="I70" s="26"/>
      <c r="J70" s="26" t="s">
        <v>46</v>
      </c>
      <c r="K70" s="26">
        <v>78.63</v>
      </c>
      <c r="L70" s="26" t="s">
        <v>47</v>
      </c>
      <c r="M70" s="26">
        <v>36.31</v>
      </c>
      <c r="N70" s="26" t="s">
        <v>47</v>
      </c>
      <c r="O70" s="26">
        <v>76.77</v>
      </c>
      <c r="P70" s="218" t="s">
        <v>46</v>
      </c>
      <c r="Q70" s="101">
        <v>0</v>
      </c>
      <c r="R70" s="109">
        <v>0</v>
      </c>
      <c r="S70" s="103">
        <v>0</v>
      </c>
      <c r="T70" s="104">
        <v>0</v>
      </c>
      <c r="U70" s="104">
        <v>13.5</v>
      </c>
      <c r="V70" s="175"/>
      <c r="W70" s="176"/>
      <c r="X70" s="177"/>
      <c r="Y70" s="178"/>
      <c r="Z70" s="179"/>
    </row>
    <row r="71" spans="2:26" x14ac:dyDescent="0.25">
      <c r="B71" s="34">
        <v>44138</v>
      </c>
      <c r="C71" s="98">
        <v>154.15</v>
      </c>
      <c r="D71" s="26" t="s">
        <v>46</v>
      </c>
      <c r="E71" s="26" t="s">
        <v>46</v>
      </c>
      <c r="F71" s="26"/>
      <c r="G71" s="26"/>
      <c r="H71" s="26"/>
      <c r="I71" s="26"/>
      <c r="J71" s="26" t="s">
        <v>46</v>
      </c>
      <c r="K71" s="26">
        <v>48.5</v>
      </c>
      <c r="L71" s="26" t="s">
        <v>47</v>
      </c>
      <c r="M71" s="26">
        <v>32.85</v>
      </c>
      <c r="N71" s="26" t="s">
        <v>47</v>
      </c>
      <c r="O71" s="26">
        <v>154.15</v>
      </c>
      <c r="P71" s="218" t="s">
        <v>46</v>
      </c>
      <c r="Q71" s="101">
        <v>0</v>
      </c>
      <c r="R71" s="109">
        <v>0</v>
      </c>
      <c r="S71" s="103">
        <v>0</v>
      </c>
      <c r="T71" s="104">
        <v>0</v>
      </c>
      <c r="U71" s="104">
        <v>13.37</v>
      </c>
      <c r="V71" s="175"/>
      <c r="W71" s="176"/>
      <c r="X71" s="177"/>
      <c r="Y71" s="178"/>
      <c r="Z71" s="179"/>
    </row>
    <row r="72" spans="2:26" x14ac:dyDescent="0.25">
      <c r="B72" s="34">
        <v>44145</v>
      </c>
      <c r="C72" s="98">
        <v>139.6</v>
      </c>
      <c r="D72" s="51"/>
      <c r="E72" s="26">
        <v>66.28</v>
      </c>
      <c r="F72" s="26"/>
      <c r="G72" s="26"/>
      <c r="H72" s="26"/>
      <c r="I72" s="26"/>
      <c r="J72" s="51"/>
      <c r="K72" s="26">
        <v>70.69</v>
      </c>
      <c r="L72" s="26">
        <v>118.65</v>
      </c>
      <c r="M72" s="26">
        <v>29.03</v>
      </c>
      <c r="N72" s="51"/>
      <c r="O72" s="26">
        <v>73.319999999999993</v>
      </c>
      <c r="P72" s="218" t="s">
        <v>46</v>
      </c>
      <c r="Q72" s="51"/>
      <c r="R72" s="51"/>
      <c r="S72" s="51"/>
      <c r="T72" s="51"/>
      <c r="U72" s="104">
        <v>13.5</v>
      </c>
      <c r="V72" s="175"/>
      <c r="W72" s="176"/>
      <c r="X72" s="177"/>
      <c r="Y72" s="178"/>
      <c r="Z72" s="179"/>
    </row>
    <row r="73" spans="2:26" x14ac:dyDescent="0.25">
      <c r="B73" s="34">
        <v>44152</v>
      </c>
      <c r="C73" s="98">
        <v>228.07999999999998</v>
      </c>
      <c r="D73" s="51"/>
      <c r="E73" s="26">
        <v>169.28</v>
      </c>
      <c r="F73" s="26"/>
      <c r="G73" s="26"/>
      <c r="H73" s="26"/>
      <c r="I73" s="26"/>
      <c r="J73" s="51"/>
      <c r="K73" s="26">
        <v>85.11</v>
      </c>
      <c r="L73" s="51"/>
      <c r="M73" s="26">
        <v>28.25</v>
      </c>
      <c r="N73" s="51"/>
      <c r="O73" s="26">
        <v>58.8</v>
      </c>
      <c r="P73" s="218" t="s">
        <v>46</v>
      </c>
      <c r="Q73" s="51"/>
      <c r="R73" s="51"/>
      <c r="S73" s="51"/>
      <c r="T73" s="51"/>
      <c r="U73" s="104">
        <v>16.75</v>
      </c>
      <c r="V73" s="175"/>
      <c r="W73" s="176"/>
      <c r="X73" s="177"/>
      <c r="Y73" s="178"/>
      <c r="Z73" s="179"/>
    </row>
    <row r="74" spans="2:26" x14ac:dyDescent="0.25">
      <c r="B74" s="34">
        <v>44159</v>
      </c>
      <c r="C74" s="98">
        <v>250.7</v>
      </c>
      <c r="D74" s="51"/>
      <c r="E74" s="26">
        <v>185.39</v>
      </c>
      <c r="F74" s="26"/>
      <c r="G74" s="26"/>
      <c r="H74" s="26"/>
      <c r="I74" s="26"/>
      <c r="J74" s="51"/>
      <c r="K74" s="26">
        <v>79.53</v>
      </c>
      <c r="L74" s="51"/>
      <c r="M74" s="26">
        <v>31.65</v>
      </c>
      <c r="N74" s="51"/>
      <c r="O74" s="26">
        <v>65.31</v>
      </c>
      <c r="P74" s="100">
        <v>3.59</v>
      </c>
      <c r="Q74" s="51"/>
      <c r="R74" s="51"/>
      <c r="S74" s="51"/>
      <c r="T74" s="51"/>
      <c r="U74" s="104">
        <v>11.21</v>
      </c>
      <c r="V74" s="175"/>
      <c r="W74" s="176"/>
      <c r="X74" s="177"/>
      <c r="Y74" s="178"/>
      <c r="Z74" s="179"/>
    </row>
    <row r="75" spans="2:26" x14ac:dyDescent="0.25">
      <c r="B75" s="34">
        <v>44166</v>
      </c>
      <c r="C75" s="98">
        <v>172.55</v>
      </c>
      <c r="D75" s="51"/>
      <c r="E75" s="52" t="s">
        <v>37</v>
      </c>
      <c r="F75" s="52"/>
      <c r="G75" s="52"/>
      <c r="H75" s="52"/>
      <c r="I75" s="52"/>
      <c r="J75" s="51"/>
      <c r="K75" s="26">
        <v>75.77</v>
      </c>
      <c r="L75" s="51"/>
      <c r="M75" s="26">
        <v>30.1</v>
      </c>
      <c r="N75" s="51"/>
      <c r="O75" s="26">
        <v>172.55</v>
      </c>
      <c r="P75" s="120" t="s">
        <v>79</v>
      </c>
      <c r="Q75" s="101">
        <v>0</v>
      </c>
      <c r="R75" s="51"/>
      <c r="S75" s="103">
        <v>0</v>
      </c>
      <c r="T75" s="104">
        <v>0</v>
      </c>
      <c r="U75" s="104">
        <v>15.63</v>
      </c>
      <c r="V75" s="175"/>
      <c r="W75" s="176"/>
      <c r="X75" s="177"/>
      <c r="Y75" s="178"/>
      <c r="Z75" s="179"/>
    </row>
    <row r="76" spans="2:26" x14ac:dyDescent="0.25">
      <c r="B76" s="34">
        <v>44173</v>
      </c>
      <c r="C76" s="98">
        <v>170.51</v>
      </c>
      <c r="D76" s="51"/>
      <c r="E76" s="26">
        <v>0</v>
      </c>
      <c r="F76" s="26"/>
      <c r="G76" s="26"/>
      <c r="H76" s="26"/>
      <c r="I76" s="26"/>
      <c r="J76" s="51"/>
      <c r="K76" s="26">
        <v>88.1</v>
      </c>
      <c r="L76" s="51"/>
      <c r="M76" s="26">
        <v>33.97</v>
      </c>
      <c r="N76" s="51"/>
      <c r="O76" s="26">
        <v>170.51</v>
      </c>
      <c r="P76" s="120" t="s">
        <v>79</v>
      </c>
      <c r="Q76" s="101">
        <v>0</v>
      </c>
      <c r="R76" s="51"/>
      <c r="S76" s="103">
        <v>0</v>
      </c>
      <c r="T76" s="104">
        <v>0</v>
      </c>
      <c r="U76" s="104">
        <v>3.09</v>
      </c>
      <c r="V76" s="175"/>
      <c r="W76" s="176"/>
      <c r="X76" s="177"/>
      <c r="Y76" s="178"/>
      <c r="Z76" s="179"/>
    </row>
    <row r="77" spans="2:26" x14ac:dyDescent="0.25">
      <c r="B77" s="34">
        <v>44180</v>
      </c>
      <c r="C77" s="98">
        <v>153.47</v>
      </c>
      <c r="D77" s="51"/>
      <c r="E77" s="26">
        <v>0</v>
      </c>
      <c r="F77" s="26"/>
      <c r="G77" s="26"/>
      <c r="H77" s="26"/>
      <c r="I77" s="26"/>
      <c r="J77" s="51"/>
      <c r="K77" s="26">
        <v>71.510000000000005</v>
      </c>
      <c r="L77" s="51"/>
      <c r="M77" s="26">
        <v>33.85</v>
      </c>
      <c r="N77" s="51"/>
      <c r="O77" s="26">
        <v>153.47</v>
      </c>
      <c r="P77" s="120" t="s">
        <v>79</v>
      </c>
      <c r="Q77" s="101">
        <v>0</v>
      </c>
      <c r="R77" s="51"/>
      <c r="S77" s="103">
        <v>0</v>
      </c>
      <c r="T77" s="104">
        <v>0</v>
      </c>
      <c r="U77" s="104">
        <v>11.27</v>
      </c>
      <c r="V77" s="175"/>
      <c r="W77" s="176"/>
      <c r="X77" s="177"/>
      <c r="Y77" s="178"/>
      <c r="Z77" s="179"/>
    </row>
    <row r="78" spans="2:26" x14ac:dyDescent="0.25">
      <c r="B78" s="34">
        <v>44187</v>
      </c>
      <c r="C78" s="98">
        <v>151.77000000000001</v>
      </c>
      <c r="D78" s="51"/>
      <c r="E78" s="26">
        <v>0</v>
      </c>
      <c r="F78" s="26"/>
      <c r="G78" s="26"/>
      <c r="H78" s="26"/>
      <c r="I78" s="26"/>
      <c r="J78" s="51"/>
      <c r="K78" s="26">
        <v>66.75</v>
      </c>
      <c r="L78" s="51"/>
      <c r="M78" s="26">
        <v>25.32</v>
      </c>
      <c r="N78" s="51"/>
      <c r="O78" s="26">
        <v>151.77000000000001</v>
      </c>
      <c r="P78" s="120" t="s">
        <v>79</v>
      </c>
      <c r="Q78" s="101">
        <v>0</v>
      </c>
      <c r="R78" s="51"/>
      <c r="S78" s="103">
        <v>0</v>
      </c>
      <c r="T78" s="104">
        <v>0</v>
      </c>
      <c r="U78" s="104">
        <v>8.9</v>
      </c>
      <c r="V78" s="175"/>
      <c r="W78" s="176"/>
      <c r="X78" s="177"/>
      <c r="Y78" s="178"/>
      <c r="Z78" s="179"/>
    </row>
    <row r="79" spans="2:26" x14ac:dyDescent="0.25">
      <c r="B79" s="34">
        <v>44194</v>
      </c>
      <c r="C79" s="98">
        <v>161.75</v>
      </c>
      <c r="D79" s="51"/>
      <c r="E79" s="26">
        <v>18.690000000000001</v>
      </c>
      <c r="F79" s="26"/>
      <c r="G79" s="26"/>
      <c r="H79" s="26"/>
      <c r="I79" s="26"/>
      <c r="J79" s="51"/>
      <c r="K79" s="26">
        <v>68.239999999999995</v>
      </c>
      <c r="L79" s="51"/>
      <c r="M79" s="26">
        <v>30.98</v>
      </c>
      <c r="N79" s="51"/>
      <c r="O79" s="26">
        <v>143.06</v>
      </c>
      <c r="P79" s="100">
        <v>6.83</v>
      </c>
      <c r="Q79" s="101">
        <v>0</v>
      </c>
      <c r="R79" s="51"/>
      <c r="S79" s="103">
        <v>0</v>
      </c>
      <c r="T79" s="104">
        <v>0</v>
      </c>
      <c r="U79" s="104">
        <v>10.26</v>
      </c>
      <c r="V79" s="175"/>
      <c r="W79" s="176"/>
      <c r="X79" s="177"/>
      <c r="Y79" s="178"/>
      <c r="Z79" s="179"/>
    </row>
    <row r="80" spans="2:26" x14ac:dyDescent="0.25">
      <c r="B80" s="34">
        <v>44201</v>
      </c>
      <c r="C80" s="98">
        <v>72.91</v>
      </c>
      <c r="D80" s="51"/>
      <c r="E80" s="26">
        <v>72.91</v>
      </c>
      <c r="F80" s="26"/>
      <c r="G80" s="26"/>
      <c r="H80" s="26"/>
      <c r="I80" s="26"/>
      <c r="J80" s="51"/>
      <c r="K80" s="26">
        <v>68.099999999999994</v>
      </c>
      <c r="L80" s="51"/>
      <c r="M80" s="26">
        <v>34.549999999999997</v>
      </c>
      <c r="N80" s="51"/>
      <c r="O80" s="26">
        <v>0</v>
      </c>
      <c r="P80" s="120" t="s">
        <v>79</v>
      </c>
      <c r="Q80" s="101">
        <v>0</v>
      </c>
      <c r="R80" s="51"/>
      <c r="S80" s="103">
        <v>0</v>
      </c>
      <c r="T80" s="104">
        <v>0</v>
      </c>
      <c r="U80" s="104">
        <v>11.56</v>
      </c>
      <c r="V80" s="175"/>
      <c r="W80" s="176"/>
      <c r="X80" s="177"/>
      <c r="Y80" s="178"/>
      <c r="Z80" s="179"/>
    </row>
    <row r="81" spans="2:26" x14ac:dyDescent="0.25">
      <c r="B81" s="34">
        <v>44208</v>
      </c>
      <c r="C81" s="98">
        <v>158.36000000000001</v>
      </c>
      <c r="D81" s="26" t="s">
        <v>46</v>
      </c>
      <c r="E81" s="26">
        <v>158.36000000000001</v>
      </c>
      <c r="F81" s="26"/>
      <c r="G81" s="26"/>
      <c r="H81" s="26"/>
      <c r="I81" s="26"/>
      <c r="J81" s="26" t="s">
        <v>46</v>
      </c>
      <c r="K81" s="26">
        <v>107.05</v>
      </c>
      <c r="L81" s="51"/>
      <c r="M81" s="26">
        <v>33.93</v>
      </c>
      <c r="N81" s="51"/>
      <c r="O81" s="26">
        <v>0</v>
      </c>
      <c r="P81" s="100">
        <v>45.74</v>
      </c>
      <c r="Q81" s="101">
        <v>0</v>
      </c>
      <c r="R81" s="110">
        <v>0</v>
      </c>
      <c r="S81" s="103">
        <v>0</v>
      </c>
      <c r="T81" s="104">
        <v>1.04</v>
      </c>
      <c r="U81" s="104">
        <v>33.36</v>
      </c>
      <c r="V81" s="175"/>
      <c r="W81" s="176"/>
      <c r="X81" s="177"/>
      <c r="Y81" s="178"/>
      <c r="Z81" s="179"/>
    </row>
    <row r="82" spans="2:26" x14ac:dyDescent="0.25">
      <c r="B82" s="34">
        <v>44215</v>
      </c>
      <c r="C82" s="98">
        <v>253.56</v>
      </c>
      <c r="D82" s="51"/>
      <c r="E82" s="26">
        <v>138.93</v>
      </c>
      <c r="F82" s="26"/>
      <c r="G82" s="26"/>
      <c r="H82" s="26"/>
      <c r="I82" s="26"/>
      <c r="J82" s="51"/>
      <c r="K82" s="26">
        <v>131.22999999999999</v>
      </c>
      <c r="L82" s="51"/>
      <c r="M82" s="26">
        <v>37.119999999999997</v>
      </c>
      <c r="N82" s="51"/>
      <c r="O82" s="26">
        <v>114.63</v>
      </c>
      <c r="P82" s="100">
        <v>16.73</v>
      </c>
      <c r="Q82" s="101">
        <v>0</v>
      </c>
      <c r="R82" s="51"/>
      <c r="S82" s="103">
        <v>0</v>
      </c>
      <c r="T82" s="104">
        <v>0.46</v>
      </c>
      <c r="U82" s="104">
        <v>18.66</v>
      </c>
      <c r="V82" s="175"/>
      <c r="W82" s="176"/>
      <c r="X82" s="177"/>
      <c r="Y82" s="178"/>
      <c r="Z82" s="179"/>
    </row>
    <row r="83" spans="2:26" x14ac:dyDescent="0.25">
      <c r="B83" s="34">
        <v>44222</v>
      </c>
      <c r="C83" s="98">
        <v>20.88</v>
      </c>
      <c r="D83" s="51"/>
      <c r="E83" s="26">
        <v>0</v>
      </c>
      <c r="F83" s="26"/>
      <c r="G83" s="26"/>
      <c r="H83" s="26"/>
      <c r="I83" s="26"/>
      <c r="J83" s="51"/>
      <c r="K83" s="26">
        <v>58.52</v>
      </c>
      <c r="L83" s="51"/>
      <c r="M83" s="26">
        <v>27.61</v>
      </c>
      <c r="N83" s="51"/>
      <c r="O83" s="26">
        <v>20.88</v>
      </c>
      <c r="P83" s="100">
        <v>11.28</v>
      </c>
      <c r="Q83" s="101">
        <v>0</v>
      </c>
      <c r="R83" s="51"/>
      <c r="S83" s="103">
        <v>0</v>
      </c>
      <c r="T83" s="104">
        <v>0.31</v>
      </c>
      <c r="U83" s="104">
        <v>10.34</v>
      </c>
      <c r="V83" s="175"/>
      <c r="W83" s="176"/>
      <c r="X83" s="177"/>
      <c r="Y83" s="178"/>
      <c r="Z83" s="179"/>
    </row>
    <row r="84" spans="2:26" x14ac:dyDescent="0.25">
      <c r="B84" s="34">
        <v>44229</v>
      </c>
      <c r="C84" s="98">
        <v>45.1</v>
      </c>
      <c r="D84" s="51"/>
      <c r="E84" s="26">
        <v>45.1</v>
      </c>
      <c r="F84" s="26"/>
      <c r="G84" s="26"/>
      <c r="H84" s="26"/>
      <c r="I84" s="26"/>
      <c r="J84" s="51"/>
      <c r="K84" s="26">
        <v>130.56</v>
      </c>
      <c r="L84" s="51"/>
      <c r="M84" s="26">
        <v>30.29</v>
      </c>
      <c r="N84" s="51"/>
      <c r="O84" s="26">
        <v>0</v>
      </c>
      <c r="P84" s="100">
        <v>4.41</v>
      </c>
      <c r="Q84" s="101">
        <v>0</v>
      </c>
      <c r="R84" s="51"/>
      <c r="S84" s="103">
        <v>0</v>
      </c>
      <c r="T84" s="104">
        <v>0</v>
      </c>
      <c r="U84" s="104">
        <v>12.48</v>
      </c>
      <c r="V84" s="175"/>
      <c r="W84" s="176"/>
      <c r="X84" s="177"/>
      <c r="Y84" s="178"/>
      <c r="Z84" s="179"/>
    </row>
    <row r="85" spans="2:26" x14ac:dyDescent="0.25">
      <c r="B85" s="34">
        <v>44236</v>
      </c>
      <c r="C85" s="98">
        <v>72.39</v>
      </c>
      <c r="D85" s="51"/>
      <c r="E85" s="26">
        <v>72.39</v>
      </c>
      <c r="F85" s="26"/>
      <c r="G85" s="26"/>
      <c r="H85" s="26"/>
      <c r="I85" s="26"/>
      <c r="J85" s="51"/>
      <c r="K85" s="26">
        <v>80.36</v>
      </c>
      <c r="L85" s="51"/>
      <c r="M85" s="26">
        <v>36.35</v>
      </c>
      <c r="N85" s="51"/>
      <c r="O85" s="26">
        <v>0</v>
      </c>
      <c r="P85" s="100">
        <v>6.2</v>
      </c>
      <c r="Q85" s="101">
        <v>0</v>
      </c>
      <c r="R85" s="51"/>
      <c r="S85" s="103">
        <v>0</v>
      </c>
      <c r="T85" s="104">
        <v>0</v>
      </c>
      <c r="U85" s="104">
        <v>15.98</v>
      </c>
      <c r="V85" s="175"/>
      <c r="W85" s="176"/>
      <c r="X85" s="177"/>
      <c r="Y85" s="178"/>
      <c r="Z85" s="179"/>
    </row>
    <row r="86" spans="2:26" x14ac:dyDescent="0.25">
      <c r="B86" s="34">
        <v>44243</v>
      </c>
      <c r="C86" s="98">
        <v>72.48</v>
      </c>
      <c r="D86" s="51"/>
      <c r="E86" s="26">
        <v>72.48</v>
      </c>
      <c r="F86" s="26"/>
      <c r="G86" s="26"/>
      <c r="H86" s="26"/>
      <c r="I86" s="26"/>
      <c r="J86" s="51"/>
      <c r="K86" s="26">
        <v>77.739999999999995</v>
      </c>
      <c r="L86" s="51"/>
      <c r="M86" s="26">
        <v>29.22</v>
      </c>
      <c r="N86" s="51"/>
      <c r="O86" s="26">
        <v>0</v>
      </c>
      <c r="P86" s="100">
        <v>1.61</v>
      </c>
      <c r="Q86" s="101">
        <v>0</v>
      </c>
      <c r="R86" s="51"/>
      <c r="S86" s="103">
        <v>0</v>
      </c>
      <c r="T86" s="104">
        <v>0</v>
      </c>
      <c r="U86" s="104">
        <v>9.6999999999999993</v>
      </c>
      <c r="V86" s="175"/>
      <c r="W86" s="176"/>
      <c r="X86" s="177"/>
      <c r="Y86" s="178"/>
      <c r="Z86" s="179"/>
    </row>
    <row r="87" spans="2:26" x14ac:dyDescent="0.25">
      <c r="B87" s="34">
        <v>44250</v>
      </c>
      <c r="C87" s="98">
        <v>66.06</v>
      </c>
      <c r="D87" s="51"/>
      <c r="E87" s="26">
        <v>66.06</v>
      </c>
      <c r="F87" s="26"/>
      <c r="G87" s="26"/>
      <c r="H87" s="26"/>
      <c r="I87" s="26"/>
      <c r="J87" s="51"/>
      <c r="K87" s="26">
        <v>74.25</v>
      </c>
      <c r="L87" s="51"/>
      <c r="M87" s="26">
        <v>32.54</v>
      </c>
      <c r="N87" s="51"/>
      <c r="O87" s="26">
        <v>0</v>
      </c>
      <c r="P87" s="100">
        <v>1.59</v>
      </c>
      <c r="Q87" s="101">
        <v>0</v>
      </c>
      <c r="R87" s="51"/>
      <c r="S87" s="103">
        <v>0</v>
      </c>
      <c r="T87" s="104">
        <v>0</v>
      </c>
      <c r="U87" s="104">
        <v>5.35</v>
      </c>
      <c r="V87" s="175"/>
      <c r="W87" s="176"/>
      <c r="X87" s="177"/>
      <c r="Y87" s="178"/>
      <c r="Z87" s="179"/>
    </row>
    <row r="88" spans="2:26" x14ac:dyDescent="0.25">
      <c r="B88" s="34">
        <v>44257</v>
      </c>
      <c r="C88" s="98">
        <v>167.68</v>
      </c>
      <c r="D88" s="51"/>
      <c r="E88" s="26">
        <v>25.96</v>
      </c>
      <c r="F88" s="26"/>
      <c r="G88" s="26"/>
      <c r="H88" s="26"/>
      <c r="I88" s="26"/>
      <c r="J88" s="51"/>
      <c r="K88" s="26">
        <v>65.709999999999994</v>
      </c>
      <c r="L88" s="51"/>
      <c r="M88" s="26">
        <v>33.21</v>
      </c>
      <c r="N88" s="51"/>
      <c r="O88" s="26">
        <v>141.72</v>
      </c>
      <c r="P88" s="218" t="s">
        <v>46</v>
      </c>
      <c r="Q88" s="101">
        <v>0</v>
      </c>
      <c r="R88" s="51"/>
      <c r="S88" s="103">
        <v>0</v>
      </c>
      <c r="T88" s="104">
        <v>0</v>
      </c>
      <c r="U88" s="104">
        <v>11.39</v>
      </c>
      <c r="V88" s="175"/>
      <c r="W88" s="176"/>
      <c r="X88" s="177"/>
      <c r="Y88" s="178"/>
      <c r="Z88" s="179"/>
    </row>
    <row r="89" spans="2:26" x14ac:dyDescent="0.25">
      <c r="B89" s="34">
        <v>44264</v>
      </c>
      <c r="C89" s="98">
        <v>1724.41</v>
      </c>
      <c r="D89" s="26" t="s">
        <v>46</v>
      </c>
      <c r="E89" s="26">
        <v>1412.15</v>
      </c>
      <c r="F89" s="26"/>
      <c r="G89" s="26"/>
      <c r="H89" s="26"/>
      <c r="I89" s="26"/>
      <c r="J89" s="26" t="s">
        <v>106</v>
      </c>
      <c r="K89" s="26">
        <v>593.91999999999996</v>
      </c>
      <c r="L89" s="51"/>
      <c r="M89" s="26">
        <v>365.62</v>
      </c>
      <c r="N89" s="51"/>
      <c r="O89" s="26">
        <v>312.26</v>
      </c>
      <c r="P89" s="120">
        <v>298.62</v>
      </c>
      <c r="Q89" s="101">
        <v>0</v>
      </c>
      <c r="R89" s="110">
        <v>0</v>
      </c>
      <c r="S89" s="103">
        <v>0</v>
      </c>
      <c r="T89" s="104">
        <v>1.37</v>
      </c>
      <c r="U89" s="104">
        <v>51.4</v>
      </c>
      <c r="V89" s="175"/>
      <c r="W89" s="176"/>
      <c r="X89" s="177"/>
      <c r="Y89" s="178"/>
      <c r="Z89" s="179"/>
    </row>
    <row r="90" spans="2:26" x14ac:dyDescent="0.25">
      <c r="B90" s="34">
        <v>44271</v>
      </c>
      <c r="C90" s="98">
        <v>256.86</v>
      </c>
      <c r="D90" s="26">
        <v>4.59</v>
      </c>
      <c r="E90" s="26">
        <v>256.86</v>
      </c>
      <c r="F90" s="26"/>
      <c r="G90" s="26"/>
      <c r="H90" s="26"/>
      <c r="I90" s="26"/>
      <c r="J90" s="26" t="s">
        <v>46</v>
      </c>
      <c r="K90" s="26">
        <v>162.77000000000001</v>
      </c>
      <c r="L90" s="51"/>
      <c r="M90" s="26">
        <v>47.22</v>
      </c>
      <c r="N90" s="51"/>
      <c r="O90" s="26">
        <v>0</v>
      </c>
      <c r="P90" s="120">
        <v>65.7</v>
      </c>
      <c r="Q90" s="101">
        <v>0</v>
      </c>
      <c r="R90" s="109">
        <v>0</v>
      </c>
      <c r="S90" s="103">
        <v>0</v>
      </c>
      <c r="T90" s="341" t="s">
        <v>46</v>
      </c>
      <c r="U90" s="104">
        <v>11.15</v>
      </c>
      <c r="V90" s="175"/>
      <c r="W90" s="176"/>
      <c r="X90" s="177"/>
      <c r="Y90" s="178"/>
      <c r="Z90" s="179"/>
    </row>
    <row r="91" spans="2:26" x14ac:dyDescent="0.25">
      <c r="B91" s="34">
        <v>44278</v>
      </c>
      <c r="C91" s="98">
        <v>324.75</v>
      </c>
      <c r="D91" s="26">
        <v>2.1</v>
      </c>
      <c r="E91" s="26">
        <v>222.66</v>
      </c>
      <c r="F91" s="26"/>
      <c r="G91" s="26"/>
      <c r="H91" s="26"/>
      <c r="I91" s="26"/>
      <c r="J91" s="26" t="s">
        <v>46</v>
      </c>
      <c r="K91" s="26">
        <v>123.91</v>
      </c>
      <c r="L91" s="51"/>
      <c r="M91" s="26">
        <v>50.73</v>
      </c>
      <c r="N91" s="51"/>
      <c r="O91" s="26">
        <v>102.09</v>
      </c>
      <c r="P91" s="100">
        <v>87.17</v>
      </c>
      <c r="Q91" s="101">
        <v>0</v>
      </c>
      <c r="R91" s="109">
        <v>0</v>
      </c>
      <c r="S91" s="103">
        <v>0</v>
      </c>
      <c r="T91" s="341" t="s">
        <v>46</v>
      </c>
      <c r="U91" s="104">
        <v>23.27</v>
      </c>
      <c r="V91" s="175"/>
      <c r="W91" s="176"/>
      <c r="X91" s="177"/>
      <c r="Y91" s="178"/>
      <c r="Z91" s="179"/>
    </row>
    <row r="92" spans="2:26" x14ac:dyDescent="0.25">
      <c r="B92" s="34">
        <v>44285</v>
      </c>
      <c r="C92" s="98">
        <v>308.29000000000002</v>
      </c>
      <c r="D92" s="26">
        <v>2.4900000000000002</v>
      </c>
      <c r="E92" s="26">
        <v>193.04</v>
      </c>
      <c r="F92" s="26"/>
      <c r="G92" s="26"/>
      <c r="H92" s="26"/>
      <c r="I92" s="26"/>
      <c r="J92" s="51"/>
      <c r="K92" s="26">
        <v>155.99</v>
      </c>
      <c r="L92" s="51"/>
      <c r="M92" s="26">
        <v>51.32</v>
      </c>
      <c r="N92" s="51"/>
      <c r="O92" s="26">
        <v>115.25</v>
      </c>
      <c r="P92" s="100">
        <v>57.4</v>
      </c>
      <c r="Q92" s="101">
        <v>0</v>
      </c>
      <c r="R92" s="51"/>
      <c r="S92" s="103">
        <v>0</v>
      </c>
      <c r="T92" s="104">
        <v>0</v>
      </c>
      <c r="U92" s="104">
        <v>14.51</v>
      </c>
      <c r="V92" s="175"/>
      <c r="W92" s="176"/>
      <c r="X92" s="177"/>
      <c r="Y92" s="178"/>
      <c r="Z92" s="179"/>
    </row>
    <row r="93" spans="2:26" x14ac:dyDescent="0.25">
      <c r="B93" s="34">
        <v>44293</v>
      </c>
      <c r="C93" s="98">
        <v>304.27999999999997</v>
      </c>
      <c r="D93" s="51"/>
      <c r="E93" s="26">
        <v>204.14</v>
      </c>
      <c r="F93" s="26"/>
      <c r="G93" s="26"/>
      <c r="H93" s="26"/>
      <c r="I93" s="26"/>
      <c r="J93" s="51"/>
      <c r="K93" s="26">
        <v>143.80000000000001</v>
      </c>
      <c r="L93" s="51"/>
      <c r="M93" s="26">
        <v>43.75</v>
      </c>
      <c r="N93" s="51"/>
      <c r="O93" s="26">
        <v>100.14</v>
      </c>
      <c r="P93" s="100">
        <v>36.28</v>
      </c>
      <c r="Q93" s="101">
        <v>0</v>
      </c>
      <c r="R93" s="51"/>
      <c r="S93" s="103">
        <v>0</v>
      </c>
      <c r="T93" s="104">
        <v>0</v>
      </c>
      <c r="U93" s="104">
        <v>3.12</v>
      </c>
      <c r="V93" s="175"/>
      <c r="W93" s="176"/>
      <c r="X93" s="177"/>
      <c r="Y93" s="178"/>
      <c r="Z93" s="179"/>
    </row>
    <row r="94" spans="2:26" x14ac:dyDescent="0.25">
      <c r="B94" s="34">
        <v>44299</v>
      </c>
      <c r="C94" s="98">
        <v>272.69</v>
      </c>
      <c r="D94" s="51"/>
      <c r="E94" s="26">
        <v>166.25</v>
      </c>
      <c r="F94" s="26"/>
      <c r="G94" s="26"/>
      <c r="H94" s="26"/>
      <c r="I94" s="26"/>
      <c r="J94" s="51"/>
      <c r="K94" s="26">
        <v>133.44</v>
      </c>
      <c r="L94" s="51"/>
      <c r="M94" s="26">
        <v>46.25</v>
      </c>
      <c r="N94" s="51"/>
      <c r="O94" s="26">
        <v>106.44</v>
      </c>
      <c r="P94" s="100">
        <v>30.85</v>
      </c>
      <c r="Q94" s="101">
        <v>0</v>
      </c>
      <c r="R94" s="51"/>
      <c r="S94" s="103">
        <v>0</v>
      </c>
      <c r="T94" s="104">
        <v>0</v>
      </c>
      <c r="U94" s="104">
        <v>11.16</v>
      </c>
      <c r="V94" s="175"/>
      <c r="W94" s="176"/>
      <c r="X94" s="177"/>
      <c r="Y94" s="178"/>
      <c r="Z94" s="179"/>
    </row>
    <row r="95" spans="2:26" x14ac:dyDescent="0.25">
      <c r="B95" s="34">
        <v>44306</v>
      </c>
      <c r="C95" s="98">
        <v>269.52999999999997</v>
      </c>
      <c r="D95" s="51"/>
      <c r="E95" s="26">
        <v>171.82</v>
      </c>
      <c r="F95" s="26"/>
      <c r="G95" s="26"/>
      <c r="H95" s="26"/>
      <c r="I95" s="26"/>
      <c r="J95" s="51"/>
      <c r="K95" s="26">
        <v>109.79</v>
      </c>
      <c r="L95" s="51"/>
      <c r="M95" s="26">
        <v>61.06</v>
      </c>
      <c r="N95" s="51"/>
      <c r="O95" s="26">
        <v>97.71</v>
      </c>
      <c r="P95" s="100">
        <v>78.66</v>
      </c>
      <c r="Q95" s="101">
        <v>0</v>
      </c>
      <c r="R95" s="51"/>
      <c r="S95" s="103">
        <v>0</v>
      </c>
      <c r="T95" s="104">
        <v>0</v>
      </c>
      <c r="U95" s="104">
        <v>12</v>
      </c>
      <c r="V95" s="175"/>
      <c r="W95" s="176"/>
      <c r="X95" s="177"/>
      <c r="Y95" s="178"/>
      <c r="Z95" s="179"/>
    </row>
    <row r="96" spans="2:26" x14ac:dyDescent="0.25">
      <c r="B96" s="34">
        <v>44313</v>
      </c>
      <c r="C96" s="98">
        <v>286.88</v>
      </c>
      <c r="D96" s="51"/>
      <c r="E96" s="26">
        <v>32.71</v>
      </c>
      <c r="F96" s="26"/>
      <c r="G96" s="26"/>
      <c r="H96" s="26"/>
      <c r="I96" s="26"/>
      <c r="J96" s="51"/>
      <c r="K96" s="26">
        <v>120.86</v>
      </c>
      <c r="L96" s="51"/>
      <c r="M96" s="26">
        <v>51.75</v>
      </c>
      <c r="N96" s="51"/>
      <c r="O96" s="26">
        <v>254.17</v>
      </c>
      <c r="P96" s="100">
        <v>81.93</v>
      </c>
      <c r="Q96" s="101">
        <v>0</v>
      </c>
      <c r="R96" s="51"/>
      <c r="S96" s="103">
        <v>0</v>
      </c>
      <c r="T96" s="104">
        <v>0</v>
      </c>
      <c r="U96" s="104">
        <v>10.27</v>
      </c>
      <c r="V96" s="175"/>
      <c r="W96" s="176"/>
      <c r="X96" s="177"/>
      <c r="Y96" s="178"/>
      <c r="Z96" s="179"/>
    </row>
    <row r="97" spans="2:28" x14ac:dyDescent="0.25">
      <c r="B97" s="34">
        <v>44320</v>
      </c>
      <c r="C97" s="98">
        <v>261.32</v>
      </c>
      <c r="D97" s="51"/>
      <c r="E97" s="26">
        <v>0</v>
      </c>
      <c r="F97" s="26"/>
      <c r="G97" s="26"/>
      <c r="H97" s="26"/>
      <c r="I97" s="26"/>
      <c r="J97" s="51"/>
      <c r="K97" s="26">
        <v>135.24</v>
      </c>
      <c r="L97" s="51"/>
      <c r="M97" s="26">
        <v>99.05</v>
      </c>
      <c r="N97" s="51"/>
      <c r="O97" s="26">
        <v>261.32</v>
      </c>
      <c r="P97" s="100">
        <v>39.53</v>
      </c>
      <c r="Q97" s="101">
        <v>0</v>
      </c>
      <c r="R97" s="51"/>
      <c r="S97" s="103">
        <v>0</v>
      </c>
      <c r="T97" s="104">
        <v>0.47</v>
      </c>
      <c r="U97" s="104">
        <v>9.09</v>
      </c>
      <c r="V97" s="175"/>
      <c r="W97" s="176"/>
      <c r="X97" s="177"/>
      <c r="Y97" s="178"/>
      <c r="Z97" s="179"/>
    </row>
    <row r="98" spans="2:28" x14ac:dyDescent="0.25">
      <c r="B98" s="34">
        <v>44327</v>
      </c>
      <c r="C98" s="98">
        <v>203.45</v>
      </c>
      <c r="D98" s="51"/>
      <c r="E98" s="26">
        <v>68.849999999999994</v>
      </c>
      <c r="F98" s="26"/>
      <c r="G98" s="26"/>
      <c r="H98" s="26"/>
      <c r="I98" s="26"/>
      <c r="J98" s="51"/>
      <c r="K98" s="26">
        <v>91.77</v>
      </c>
      <c r="L98" s="51"/>
      <c r="M98" s="26">
        <v>49.88</v>
      </c>
      <c r="N98" s="51"/>
      <c r="O98" s="26">
        <v>134.6</v>
      </c>
      <c r="P98" s="100">
        <v>26.08</v>
      </c>
      <c r="Q98" s="101">
        <v>0</v>
      </c>
      <c r="R98" s="51"/>
      <c r="S98" s="103">
        <v>0</v>
      </c>
      <c r="T98" s="104">
        <v>0</v>
      </c>
      <c r="U98" s="104">
        <v>3.63</v>
      </c>
      <c r="V98" s="175"/>
      <c r="W98" s="176"/>
      <c r="X98" s="177"/>
      <c r="Y98" s="178"/>
      <c r="Z98" s="179"/>
    </row>
    <row r="99" spans="2:28" x14ac:dyDescent="0.25">
      <c r="B99" s="34">
        <v>44334</v>
      </c>
      <c r="C99" s="98">
        <v>208.23</v>
      </c>
      <c r="D99" s="51"/>
      <c r="E99" s="26">
        <v>208.23</v>
      </c>
      <c r="F99" s="26"/>
      <c r="G99" s="26"/>
      <c r="H99" s="26"/>
      <c r="I99" s="26"/>
      <c r="J99" s="51"/>
      <c r="K99" s="26">
        <v>78.72</v>
      </c>
      <c r="L99" s="51"/>
      <c r="M99" s="26">
        <v>43.5</v>
      </c>
      <c r="N99" s="51"/>
      <c r="O99" s="26">
        <v>0</v>
      </c>
      <c r="P99" s="100">
        <v>24.05</v>
      </c>
      <c r="Q99" s="101">
        <v>0</v>
      </c>
      <c r="R99" s="51"/>
      <c r="S99" s="103">
        <v>0</v>
      </c>
      <c r="T99" s="104">
        <v>0</v>
      </c>
      <c r="U99" s="104">
        <v>1.1499999999999999</v>
      </c>
      <c r="V99" s="175"/>
      <c r="W99" s="176"/>
      <c r="X99" s="177"/>
      <c r="Y99" s="178"/>
      <c r="Z99" s="179"/>
    </row>
    <row r="100" spans="2:28" x14ac:dyDescent="0.25">
      <c r="B100" s="34">
        <v>44341</v>
      </c>
      <c r="C100" s="98">
        <v>595.51</v>
      </c>
      <c r="D100" s="51"/>
      <c r="E100" s="26">
        <v>485.68</v>
      </c>
      <c r="F100" s="26"/>
      <c r="G100" s="26"/>
      <c r="H100" s="26"/>
      <c r="I100" s="26"/>
      <c r="J100" s="51"/>
      <c r="K100" s="26">
        <v>553.59</v>
      </c>
      <c r="L100" s="51"/>
      <c r="M100" s="26">
        <v>95.1</v>
      </c>
      <c r="N100" s="51"/>
      <c r="O100" s="26">
        <v>109.83</v>
      </c>
      <c r="P100" s="120">
        <v>88.82</v>
      </c>
      <c r="Q100" s="101">
        <v>0</v>
      </c>
      <c r="R100" s="51"/>
      <c r="S100" s="103">
        <v>0</v>
      </c>
      <c r="T100" s="104">
        <v>1.63</v>
      </c>
      <c r="U100" s="104">
        <v>20.170000000000002</v>
      </c>
      <c r="V100" s="175"/>
      <c r="W100" s="176"/>
      <c r="X100" s="177"/>
      <c r="Y100" s="178"/>
      <c r="Z100" s="179"/>
    </row>
    <row r="101" spans="2:28" x14ac:dyDescent="0.25">
      <c r="B101" s="34">
        <v>44348</v>
      </c>
      <c r="C101" s="98">
        <v>404.42</v>
      </c>
      <c r="D101" s="51"/>
      <c r="E101" s="26">
        <v>292.23</v>
      </c>
      <c r="F101" s="26"/>
      <c r="G101" s="26"/>
      <c r="H101" s="26"/>
      <c r="I101" s="26"/>
      <c r="J101" s="51"/>
      <c r="K101" s="26">
        <v>168.43</v>
      </c>
      <c r="L101" s="51"/>
      <c r="M101" s="26">
        <v>50.63</v>
      </c>
      <c r="N101" s="51"/>
      <c r="O101" s="26">
        <v>112.19</v>
      </c>
      <c r="P101" s="120">
        <v>46.58</v>
      </c>
      <c r="Q101" s="101">
        <v>40.26</v>
      </c>
      <c r="R101" s="51"/>
      <c r="S101" s="103">
        <v>0</v>
      </c>
      <c r="T101" s="104">
        <v>7.51</v>
      </c>
      <c r="U101" s="104">
        <v>57.88</v>
      </c>
      <c r="V101" s="175"/>
      <c r="W101" s="176"/>
      <c r="X101" s="177"/>
      <c r="Y101" s="178"/>
      <c r="Z101" s="179"/>
      <c r="AB101" t="s">
        <v>108</v>
      </c>
    </row>
    <row r="102" spans="2:28" x14ac:dyDescent="0.25">
      <c r="B102" s="34">
        <v>44354</v>
      </c>
      <c r="C102" s="98">
        <v>317.11</v>
      </c>
      <c r="D102" s="51"/>
      <c r="E102" s="26">
        <v>235.81</v>
      </c>
      <c r="F102" s="26"/>
      <c r="G102" s="26"/>
      <c r="H102" s="26"/>
      <c r="I102" s="26"/>
      <c r="J102" s="51"/>
      <c r="K102" s="26">
        <v>138.31</v>
      </c>
      <c r="L102" s="51"/>
      <c r="M102" s="26">
        <v>61.32</v>
      </c>
      <c r="N102" s="51"/>
      <c r="O102" s="26">
        <v>81.3</v>
      </c>
      <c r="P102" s="100">
        <v>47.82</v>
      </c>
      <c r="Q102" s="101">
        <v>25.52</v>
      </c>
      <c r="R102" s="51"/>
      <c r="S102" s="103">
        <v>0</v>
      </c>
      <c r="T102" s="104">
        <v>0</v>
      </c>
      <c r="U102" s="104">
        <v>13.05</v>
      </c>
      <c r="V102" s="175"/>
      <c r="W102" s="176"/>
      <c r="X102" s="177"/>
      <c r="Y102" s="178"/>
      <c r="Z102" s="179"/>
      <c r="AB102" t="s">
        <v>109</v>
      </c>
    </row>
    <row r="103" spans="2:28" x14ac:dyDescent="0.25">
      <c r="B103" s="34">
        <v>44361</v>
      </c>
      <c r="C103" s="98">
        <v>238.61</v>
      </c>
      <c r="D103" s="51"/>
      <c r="E103" s="26">
        <v>238.61</v>
      </c>
      <c r="F103" s="26"/>
      <c r="G103" s="26"/>
      <c r="H103" s="26"/>
      <c r="I103" s="26"/>
      <c r="J103" s="51"/>
      <c r="K103" s="26">
        <v>86.99</v>
      </c>
      <c r="L103" s="51"/>
      <c r="M103" s="26">
        <v>84.91</v>
      </c>
      <c r="N103" s="51"/>
      <c r="O103" s="26">
        <v>0</v>
      </c>
      <c r="P103" s="100">
        <v>22.53</v>
      </c>
      <c r="Q103" s="101">
        <v>3.99</v>
      </c>
      <c r="R103" s="51"/>
      <c r="S103" s="103">
        <v>0</v>
      </c>
      <c r="T103" s="104">
        <v>0.65</v>
      </c>
      <c r="U103" s="104">
        <v>2.86</v>
      </c>
      <c r="V103" s="175"/>
      <c r="W103" s="176"/>
      <c r="X103" s="177"/>
      <c r="Y103" s="178"/>
      <c r="Z103" s="179"/>
    </row>
    <row r="104" spans="2:28" x14ac:dyDescent="0.25">
      <c r="B104" s="34">
        <v>44368</v>
      </c>
      <c r="C104" s="98">
        <v>90.26</v>
      </c>
      <c r="D104" s="51"/>
      <c r="E104" s="26">
        <v>90.26</v>
      </c>
      <c r="F104" s="26"/>
      <c r="G104" s="26"/>
      <c r="H104" s="26"/>
      <c r="I104" s="26"/>
      <c r="J104" s="51"/>
      <c r="K104" s="26">
        <v>95.27</v>
      </c>
      <c r="L104" s="51"/>
      <c r="M104" s="26">
        <v>58.23</v>
      </c>
      <c r="N104" s="51"/>
      <c r="O104" s="26">
        <v>0</v>
      </c>
      <c r="P104" s="100">
        <v>21.23</v>
      </c>
      <c r="Q104" s="101">
        <v>1.69</v>
      </c>
      <c r="R104" s="51"/>
      <c r="S104" s="103">
        <v>0</v>
      </c>
      <c r="T104" s="104">
        <v>0</v>
      </c>
      <c r="U104" s="104">
        <v>3.85</v>
      </c>
      <c r="V104" s="175"/>
      <c r="W104" s="176"/>
      <c r="X104" s="177"/>
      <c r="Y104" s="178"/>
      <c r="Z104" s="179"/>
    </row>
    <row r="105" spans="2:28" x14ac:dyDescent="0.25">
      <c r="B105" s="34">
        <v>44375</v>
      </c>
      <c r="C105" s="98">
        <v>168.97</v>
      </c>
      <c r="D105" s="51"/>
      <c r="E105" s="26">
        <v>168.97</v>
      </c>
      <c r="F105" s="26"/>
      <c r="G105" s="26"/>
      <c r="H105" s="26"/>
      <c r="I105" s="26"/>
      <c r="J105" s="51"/>
      <c r="K105" s="26">
        <v>57.1</v>
      </c>
      <c r="L105" s="51"/>
      <c r="M105" s="26">
        <v>58.66</v>
      </c>
      <c r="N105" s="51"/>
      <c r="O105" s="26">
        <v>0</v>
      </c>
      <c r="P105" s="100">
        <v>15.38</v>
      </c>
      <c r="Q105" s="101">
        <v>1.1399999999999999</v>
      </c>
      <c r="R105" s="51"/>
      <c r="S105" s="103">
        <v>0</v>
      </c>
      <c r="T105" s="104">
        <v>0</v>
      </c>
      <c r="U105" s="104">
        <v>6.73</v>
      </c>
      <c r="V105" s="175"/>
      <c r="W105" s="176"/>
      <c r="X105" s="177"/>
      <c r="Y105" s="178"/>
      <c r="Z105" s="179"/>
    </row>
    <row r="106" spans="2:28" x14ac:dyDescent="0.25">
      <c r="B106" s="34">
        <v>44382</v>
      </c>
      <c r="C106" s="98">
        <v>266.89</v>
      </c>
      <c r="D106" s="51"/>
      <c r="E106" s="26">
        <v>193.87</v>
      </c>
      <c r="F106" s="26"/>
      <c r="G106" s="26"/>
      <c r="H106" s="26"/>
      <c r="I106" s="26"/>
      <c r="J106" s="51"/>
      <c r="K106" s="26">
        <v>64.48</v>
      </c>
      <c r="L106" s="51"/>
      <c r="M106" s="26">
        <v>118.02</v>
      </c>
      <c r="N106" s="51"/>
      <c r="O106" s="26">
        <v>73.02</v>
      </c>
      <c r="P106" s="100">
        <v>9.32</v>
      </c>
      <c r="Q106" s="101">
        <v>0.77</v>
      </c>
      <c r="R106" s="51"/>
      <c r="S106" s="103">
        <v>0</v>
      </c>
      <c r="T106" s="104">
        <v>0</v>
      </c>
      <c r="U106" s="104">
        <v>1.57</v>
      </c>
      <c r="V106" s="175"/>
      <c r="W106" s="176"/>
      <c r="X106" s="177"/>
      <c r="Y106" s="178"/>
      <c r="Z106" s="179"/>
    </row>
    <row r="107" spans="2:28" x14ac:dyDescent="0.25">
      <c r="B107" s="34">
        <v>44389</v>
      </c>
      <c r="C107" s="98">
        <v>278.95</v>
      </c>
      <c r="D107" s="51"/>
      <c r="E107" s="26">
        <v>205.93</v>
      </c>
      <c r="F107" s="26"/>
      <c r="G107" s="26"/>
      <c r="H107" s="26"/>
      <c r="I107" s="26"/>
      <c r="J107" s="51"/>
      <c r="K107" s="26">
        <v>54.42</v>
      </c>
      <c r="L107" s="51"/>
      <c r="M107" s="26">
        <v>77.7</v>
      </c>
      <c r="N107" s="51"/>
      <c r="O107" s="26">
        <v>73.02</v>
      </c>
      <c r="P107" s="100">
        <v>7.93</v>
      </c>
      <c r="Q107" s="101">
        <v>1.03</v>
      </c>
      <c r="R107" s="51"/>
      <c r="S107" s="103">
        <v>0</v>
      </c>
      <c r="T107" s="104">
        <v>0</v>
      </c>
      <c r="U107" s="104">
        <v>3.34</v>
      </c>
      <c r="V107" s="175"/>
      <c r="W107" s="176"/>
      <c r="X107" s="177"/>
      <c r="Y107" s="178"/>
      <c r="Z107" s="179"/>
    </row>
    <row r="108" spans="2:28" x14ac:dyDescent="0.25">
      <c r="B108" s="34">
        <v>44396</v>
      </c>
      <c r="C108" s="98">
        <v>194.54</v>
      </c>
      <c r="D108" s="51"/>
      <c r="E108" s="26">
        <v>194.54</v>
      </c>
      <c r="F108" s="26"/>
      <c r="G108" s="26"/>
      <c r="H108" s="26"/>
      <c r="I108" s="26"/>
      <c r="J108" s="51"/>
      <c r="K108" s="26">
        <v>74.77</v>
      </c>
      <c r="L108" s="51"/>
      <c r="M108" s="26">
        <v>124.36</v>
      </c>
      <c r="N108" s="51"/>
      <c r="O108" s="26">
        <v>0</v>
      </c>
      <c r="P108" s="100">
        <v>2.0099999999999998</v>
      </c>
      <c r="Q108" s="101">
        <v>1.82</v>
      </c>
      <c r="R108" s="51"/>
      <c r="S108" s="103">
        <v>0</v>
      </c>
      <c r="T108" s="104">
        <v>0</v>
      </c>
      <c r="U108" s="104">
        <v>3.98</v>
      </c>
      <c r="V108" s="185"/>
      <c r="W108" s="186"/>
      <c r="X108" s="187"/>
      <c r="Y108" s="188"/>
      <c r="Z108" s="189"/>
    </row>
    <row r="109" spans="2:28" x14ac:dyDescent="0.25">
      <c r="B109" s="34">
        <v>44403</v>
      </c>
      <c r="C109" s="98">
        <v>176.81</v>
      </c>
      <c r="D109" s="51"/>
      <c r="E109" s="26">
        <v>176.81</v>
      </c>
      <c r="F109" s="26"/>
      <c r="G109" s="26"/>
      <c r="H109" s="26"/>
      <c r="I109" s="26"/>
      <c r="J109" s="51"/>
      <c r="K109" s="26">
        <v>55.7</v>
      </c>
      <c r="L109" s="51"/>
      <c r="M109" s="26">
        <v>89.68</v>
      </c>
      <c r="N109" s="51"/>
      <c r="O109" s="26">
        <v>0</v>
      </c>
      <c r="P109" s="100">
        <v>0.05</v>
      </c>
      <c r="Q109" s="101">
        <v>1.32</v>
      </c>
      <c r="R109" s="51"/>
      <c r="S109" s="103">
        <v>0</v>
      </c>
      <c r="T109" s="104">
        <v>0</v>
      </c>
      <c r="U109" s="104">
        <v>2.58</v>
      </c>
      <c r="V109" s="190"/>
      <c r="W109" s="191"/>
      <c r="X109" s="192"/>
      <c r="Y109" s="193"/>
      <c r="Z109" s="194"/>
    </row>
    <row r="110" spans="2:28" x14ac:dyDescent="0.25">
      <c r="B110" s="34">
        <v>44410</v>
      </c>
      <c r="C110" s="98">
        <v>140.16999999999999</v>
      </c>
      <c r="D110" s="51"/>
      <c r="E110" s="26">
        <v>140.16999999999999</v>
      </c>
      <c r="F110" s="26"/>
      <c r="G110" s="26"/>
      <c r="H110" s="26"/>
      <c r="I110" s="26"/>
      <c r="J110" s="51"/>
      <c r="K110" s="26">
        <v>30.65</v>
      </c>
      <c r="L110" s="51"/>
      <c r="M110" s="26">
        <v>59</v>
      </c>
      <c r="N110" s="51"/>
      <c r="O110" s="26">
        <v>0</v>
      </c>
      <c r="P110" s="218" t="s">
        <v>46</v>
      </c>
      <c r="Q110" s="101">
        <v>1.19</v>
      </c>
      <c r="R110" s="51"/>
      <c r="S110" s="103">
        <v>0</v>
      </c>
      <c r="T110" s="104">
        <v>0</v>
      </c>
      <c r="U110" s="104">
        <v>12.75</v>
      </c>
      <c r="V110" s="190"/>
      <c r="W110" s="191"/>
      <c r="X110" s="192"/>
      <c r="Y110" s="193"/>
      <c r="Z110" s="194"/>
    </row>
    <row r="111" spans="2:28" x14ac:dyDescent="0.25">
      <c r="B111" s="34">
        <v>44417</v>
      </c>
      <c r="C111" s="98">
        <v>86.49</v>
      </c>
      <c r="D111" s="51"/>
      <c r="E111" s="26">
        <v>86.49</v>
      </c>
      <c r="F111" s="26"/>
      <c r="G111" s="26"/>
      <c r="H111" s="26"/>
      <c r="I111" s="26"/>
      <c r="J111" s="51"/>
      <c r="K111" s="26">
        <v>56.63</v>
      </c>
      <c r="L111" s="51"/>
      <c r="M111" s="26">
        <v>31.53</v>
      </c>
      <c r="N111" s="51"/>
      <c r="O111" s="26">
        <v>0</v>
      </c>
      <c r="P111" s="100">
        <v>0</v>
      </c>
      <c r="Q111" s="101">
        <v>0</v>
      </c>
      <c r="R111" s="51"/>
      <c r="S111" s="103">
        <v>0</v>
      </c>
      <c r="T111" s="104">
        <v>0</v>
      </c>
      <c r="U111" s="104">
        <v>4.0199999999999996</v>
      </c>
      <c r="V111" s="190"/>
      <c r="W111" s="191"/>
      <c r="X111" s="192"/>
      <c r="Y111" s="193"/>
      <c r="Z111" s="194"/>
    </row>
    <row r="112" spans="2:28" x14ac:dyDescent="0.25">
      <c r="B112" s="34" t="s">
        <v>110</v>
      </c>
      <c r="C112" s="98">
        <v>96.97</v>
      </c>
      <c r="D112" s="51"/>
      <c r="E112" s="26">
        <v>96.97</v>
      </c>
      <c r="F112" s="26"/>
      <c r="G112" s="26"/>
      <c r="H112" s="26"/>
      <c r="I112" s="26"/>
      <c r="J112" s="51"/>
      <c r="K112" s="26">
        <v>61.52</v>
      </c>
      <c r="L112" s="51"/>
      <c r="M112" s="26">
        <v>33.69</v>
      </c>
      <c r="N112" s="51"/>
      <c r="O112" s="26">
        <v>0</v>
      </c>
      <c r="P112" s="100">
        <v>0</v>
      </c>
      <c r="Q112" s="101">
        <v>0</v>
      </c>
      <c r="R112" s="51"/>
      <c r="S112" s="103">
        <v>0</v>
      </c>
      <c r="T112" s="104">
        <v>0</v>
      </c>
      <c r="U112" s="104">
        <v>1.38</v>
      </c>
      <c r="V112" s="190"/>
      <c r="W112" s="191"/>
      <c r="X112" s="192"/>
      <c r="Y112" s="193"/>
      <c r="Z112" s="194"/>
    </row>
    <row r="113" spans="2:26" x14ac:dyDescent="0.25">
      <c r="B113" s="34">
        <v>44431</v>
      </c>
      <c r="C113" s="98">
        <v>126.04</v>
      </c>
      <c r="D113" s="51"/>
      <c r="E113" s="26">
        <v>126.04</v>
      </c>
      <c r="F113" s="26"/>
      <c r="G113" s="26"/>
      <c r="H113" s="26"/>
      <c r="I113" s="26"/>
      <c r="J113" s="51"/>
      <c r="K113" s="26">
        <v>63.5</v>
      </c>
      <c r="L113" s="51"/>
      <c r="M113" s="26">
        <v>86.96</v>
      </c>
      <c r="N113" s="51"/>
      <c r="O113" s="26">
        <v>0</v>
      </c>
      <c r="P113" s="100">
        <v>0</v>
      </c>
      <c r="Q113" s="101">
        <v>0</v>
      </c>
      <c r="R113" s="51"/>
      <c r="S113" s="103">
        <v>0</v>
      </c>
      <c r="T113" s="104">
        <v>0</v>
      </c>
      <c r="U113" s="104">
        <v>1.53</v>
      </c>
      <c r="V113" s="190"/>
      <c r="W113" s="191"/>
      <c r="X113" s="192"/>
      <c r="Y113" s="193"/>
      <c r="Z113" s="194"/>
    </row>
    <row r="114" spans="2:26" x14ac:dyDescent="0.25">
      <c r="B114" s="34">
        <v>44432</v>
      </c>
      <c r="C114" s="98">
        <v>105.94</v>
      </c>
      <c r="D114" s="51"/>
      <c r="E114" s="26">
        <v>105.94</v>
      </c>
      <c r="F114" s="26"/>
      <c r="G114" s="26"/>
      <c r="H114" s="26"/>
      <c r="I114" s="26"/>
      <c r="J114" s="51"/>
      <c r="K114" s="26"/>
      <c r="L114" s="51"/>
      <c r="M114" s="26"/>
      <c r="N114" s="51"/>
      <c r="O114" s="26">
        <v>0</v>
      </c>
      <c r="P114" s="100"/>
      <c r="Q114" s="101"/>
      <c r="R114" s="51"/>
      <c r="S114" s="103"/>
      <c r="T114" s="104"/>
      <c r="U114" s="104"/>
      <c r="V114" s="190"/>
      <c r="W114" s="191"/>
      <c r="X114" s="192"/>
      <c r="Y114" s="193"/>
      <c r="Z114" s="194"/>
    </row>
    <row r="115" spans="2:26" x14ac:dyDescent="0.25">
      <c r="B115" s="34">
        <v>44433</v>
      </c>
      <c r="C115" s="98">
        <v>99.47</v>
      </c>
      <c r="D115" s="51"/>
      <c r="E115" s="26">
        <v>99.47</v>
      </c>
      <c r="F115" s="26"/>
      <c r="G115" s="26"/>
      <c r="H115" s="26"/>
      <c r="I115" s="26"/>
      <c r="J115" s="51"/>
      <c r="K115" s="26"/>
      <c r="L115" s="51"/>
      <c r="M115" s="26"/>
      <c r="N115" s="51"/>
      <c r="O115" s="26">
        <v>0</v>
      </c>
      <c r="P115" s="100"/>
      <c r="Q115" s="101"/>
      <c r="R115" s="51"/>
      <c r="S115" s="103"/>
      <c r="T115" s="104"/>
      <c r="U115" s="104"/>
      <c r="V115" s="190"/>
      <c r="W115" s="191"/>
      <c r="X115" s="192"/>
      <c r="Y115" s="193"/>
      <c r="Z115" s="194"/>
    </row>
    <row r="116" spans="2:26" x14ac:dyDescent="0.25">
      <c r="B116" s="34">
        <v>44434</v>
      </c>
      <c r="C116" s="98">
        <v>59.17</v>
      </c>
      <c r="D116" s="51"/>
      <c r="E116" s="26">
        <v>59.17</v>
      </c>
      <c r="F116" s="26"/>
      <c r="G116" s="26"/>
      <c r="H116" s="26"/>
      <c r="I116" s="26"/>
      <c r="J116" s="51"/>
      <c r="K116" s="26"/>
      <c r="L116" s="51"/>
      <c r="M116" s="26"/>
      <c r="N116" s="51"/>
      <c r="O116" s="26">
        <v>0</v>
      </c>
      <c r="P116" s="100"/>
      <c r="Q116" s="101"/>
      <c r="R116" s="51"/>
      <c r="S116" s="103"/>
      <c r="T116" s="104"/>
      <c r="U116" s="104"/>
      <c r="V116" s="190"/>
      <c r="W116" s="191"/>
      <c r="X116" s="192"/>
      <c r="Y116" s="193"/>
      <c r="Z116" s="194"/>
    </row>
    <row r="117" spans="2:26" x14ac:dyDescent="0.25">
      <c r="B117" s="34">
        <v>44435</v>
      </c>
      <c r="C117" s="98">
        <v>57.42</v>
      </c>
      <c r="D117" s="51"/>
      <c r="E117" s="26">
        <v>57.42</v>
      </c>
      <c r="F117" s="26"/>
      <c r="G117" s="26"/>
      <c r="H117" s="26"/>
      <c r="I117" s="26"/>
      <c r="J117" s="51"/>
      <c r="K117" s="26"/>
      <c r="L117" s="51"/>
      <c r="M117" s="26"/>
      <c r="N117" s="51"/>
      <c r="O117" s="26">
        <v>0</v>
      </c>
      <c r="P117" s="100"/>
      <c r="Q117" s="101"/>
      <c r="R117" s="51"/>
      <c r="S117" s="103"/>
      <c r="T117" s="104"/>
      <c r="U117" s="104"/>
      <c r="V117" s="190"/>
      <c r="W117" s="191"/>
      <c r="X117" s="192"/>
      <c r="Y117" s="193"/>
      <c r="Z117" s="194"/>
    </row>
    <row r="118" spans="2:26" x14ac:dyDescent="0.25">
      <c r="B118" s="34">
        <v>44436</v>
      </c>
      <c r="C118" s="98">
        <v>76.7</v>
      </c>
      <c r="D118" s="51"/>
      <c r="E118" s="26">
        <v>76.7</v>
      </c>
      <c r="F118" s="26"/>
      <c r="G118" s="26"/>
      <c r="H118" s="26"/>
      <c r="I118" s="26"/>
      <c r="J118" s="51"/>
      <c r="K118" s="26"/>
      <c r="L118" s="51"/>
      <c r="M118" s="26"/>
      <c r="N118" s="51"/>
      <c r="O118" s="26">
        <v>0</v>
      </c>
      <c r="P118" s="100"/>
      <c r="Q118" s="101"/>
      <c r="R118" s="51"/>
      <c r="S118" s="103"/>
      <c r="T118" s="104"/>
      <c r="U118" s="104"/>
      <c r="V118" s="190"/>
      <c r="W118" s="191"/>
      <c r="X118" s="192"/>
      <c r="Y118" s="193"/>
      <c r="Z118" s="194"/>
    </row>
    <row r="119" spans="2:26" x14ac:dyDescent="0.25">
      <c r="B119" s="34">
        <v>44437</v>
      </c>
      <c r="C119" s="98">
        <v>45.72</v>
      </c>
      <c r="D119" s="51"/>
      <c r="E119" s="26">
        <v>45.72</v>
      </c>
      <c r="F119" s="26"/>
      <c r="G119" s="26"/>
      <c r="H119" s="26"/>
      <c r="I119" s="26"/>
      <c r="J119" s="51"/>
      <c r="K119" s="26"/>
      <c r="L119" s="51"/>
      <c r="M119" s="26"/>
      <c r="N119" s="51"/>
      <c r="O119" s="26">
        <v>0</v>
      </c>
      <c r="P119" s="100"/>
      <c r="Q119" s="101"/>
      <c r="R119" s="51"/>
      <c r="S119" s="103"/>
      <c r="T119" s="104"/>
      <c r="U119" s="104"/>
      <c r="V119" s="190"/>
      <c r="W119" s="191"/>
      <c r="X119" s="192"/>
      <c r="Y119" s="193"/>
      <c r="Z119" s="194"/>
    </row>
    <row r="120" spans="2:26" x14ac:dyDescent="0.25">
      <c r="B120" s="34">
        <v>44438</v>
      </c>
      <c r="C120" s="98">
        <v>48.26</v>
      </c>
      <c r="D120" s="51"/>
      <c r="E120" s="26">
        <v>48.26</v>
      </c>
      <c r="F120" s="26"/>
      <c r="G120" s="26"/>
      <c r="H120" s="26"/>
      <c r="I120" s="26"/>
      <c r="J120" s="51"/>
      <c r="K120" s="26">
        <v>85.67</v>
      </c>
      <c r="L120" s="51"/>
      <c r="M120" s="26">
        <v>27.97</v>
      </c>
      <c r="N120" s="51"/>
      <c r="O120" s="26">
        <v>0</v>
      </c>
      <c r="P120" s="100">
        <v>0</v>
      </c>
      <c r="Q120" s="101">
        <v>0</v>
      </c>
      <c r="R120" s="51"/>
      <c r="S120" s="103">
        <v>0</v>
      </c>
      <c r="T120" s="104">
        <v>0</v>
      </c>
      <c r="U120" s="104">
        <v>1.93</v>
      </c>
      <c r="V120" s="190"/>
      <c r="W120" s="191"/>
      <c r="X120" s="192"/>
      <c r="Y120" s="193"/>
      <c r="Z120" s="194"/>
    </row>
    <row r="121" spans="2:26" x14ac:dyDescent="0.25">
      <c r="B121" s="34">
        <v>44439</v>
      </c>
      <c r="C121" s="98">
        <v>56.49</v>
      </c>
      <c r="D121" s="51"/>
      <c r="E121" s="26">
        <v>56.49</v>
      </c>
      <c r="F121" s="26"/>
      <c r="G121" s="26"/>
      <c r="H121" s="26"/>
      <c r="I121" s="26"/>
      <c r="J121" s="51"/>
      <c r="K121" s="26"/>
      <c r="L121" s="51"/>
      <c r="M121" s="26"/>
      <c r="N121" s="51"/>
      <c r="O121" s="26">
        <v>0</v>
      </c>
      <c r="P121" s="100"/>
      <c r="Q121" s="101"/>
      <c r="R121" s="51"/>
      <c r="S121" s="103"/>
      <c r="T121" s="104"/>
      <c r="U121" s="104"/>
      <c r="V121" s="190"/>
      <c r="W121" s="191"/>
      <c r="X121" s="192"/>
      <c r="Y121" s="193"/>
      <c r="Z121" s="194"/>
    </row>
    <row r="122" spans="2:26" x14ac:dyDescent="0.25">
      <c r="B122" s="34">
        <v>44440</v>
      </c>
      <c r="C122" s="98">
        <v>51.06</v>
      </c>
      <c r="D122" s="51"/>
      <c r="E122" s="26">
        <v>51.06</v>
      </c>
      <c r="F122" s="26"/>
      <c r="G122" s="26"/>
      <c r="H122" s="26"/>
      <c r="I122" s="26"/>
      <c r="J122" s="51"/>
      <c r="K122" s="26"/>
      <c r="L122" s="51"/>
      <c r="M122" s="26"/>
      <c r="N122" s="51"/>
      <c r="O122" s="26">
        <v>0</v>
      </c>
      <c r="P122" s="100"/>
      <c r="Q122" s="101"/>
      <c r="R122" s="51"/>
      <c r="S122" s="103"/>
      <c r="T122" s="104"/>
      <c r="U122" s="104"/>
      <c r="V122" s="190"/>
      <c r="W122" s="191"/>
      <c r="X122" s="192"/>
      <c r="Y122" s="193"/>
      <c r="Z122" s="194"/>
    </row>
    <row r="123" spans="2:26" x14ac:dyDescent="0.25">
      <c r="B123" s="34">
        <v>44441</v>
      </c>
      <c r="C123" s="98">
        <v>58.24</v>
      </c>
      <c r="D123" s="51"/>
      <c r="E123" s="26">
        <v>58.24</v>
      </c>
      <c r="F123" s="26"/>
      <c r="G123" s="26"/>
      <c r="H123" s="26"/>
      <c r="I123" s="26"/>
      <c r="J123" s="51"/>
      <c r="K123" s="26"/>
      <c r="L123" s="51"/>
      <c r="M123" s="26"/>
      <c r="N123" s="51"/>
      <c r="O123" s="26">
        <v>0</v>
      </c>
      <c r="P123" s="100"/>
      <c r="Q123" s="101"/>
      <c r="R123" s="51"/>
      <c r="S123" s="103"/>
      <c r="T123" s="104"/>
      <c r="U123" s="104"/>
      <c r="V123" s="190"/>
      <c r="W123" s="191"/>
      <c r="X123" s="192"/>
      <c r="Y123" s="193"/>
      <c r="Z123" s="194"/>
    </row>
    <row r="124" spans="2:26" x14ac:dyDescent="0.25">
      <c r="B124" s="34">
        <v>44442</v>
      </c>
      <c r="C124" s="98">
        <v>95.24</v>
      </c>
      <c r="D124" s="51"/>
      <c r="E124" s="26">
        <v>95.24</v>
      </c>
      <c r="F124" s="26"/>
      <c r="G124" s="26"/>
      <c r="H124" s="26"/>
      <c r="I124" s="26"/>
      <c r="J124" s="51"/>
      <c r="K124" s="26"/>
      <c r="L124" s="51"/>
      <c r="M124" s="26"/>
      <c r="N124" s="51"/>
      <c r="O124" s="26">
        <v>0</v>
      </c>
      <c r="P124" s="100"/>
      <c r="Q124" s="101"/>
      <c r="R124" s="51"/>
      <c r="S124" s="103"/>
      <c r="T124" s="104"/>
      <c r="U124" s="104"/>
      <c r="V124" s="190"/>
      <c r="W124" s="191"/>
      <c r="X124" s="192"/>
      <c r="Y124" s="193"/>
      <c r="Z124" s="194"/>
    </row>
    <row r="125" spans="2:26" x14ac:dyDescent="0.25">
      <c r="B125" s="34">
        <v>44443</v>
      </c>
      <c r="C125" s="98">
        <v>64.03</v>
      </c>
      <c r="D125" s="51"/>
      <c r="E125" s="26">
        <v>64.03</v>
      </c>
      <c r="F125" s="26"/>
      <c r="G125" s="26"/>
      <c r="H125" s="26"/>
      <c r="I125" s="26"/>
      <c r="J125" s="51"/>
      <c r="K125" s="26"/>
      <c r="L125" s="51"/>
      <c r="M125" s="26"/>
      <c r="N125" s="51"/>
      <c r="O125" s="26">
        <v>0</v>
      </c>
      <c r="P125" s="100"/>
      <c r="Q125" s="101"/>
      <c r="R125" s="51"/>
      <c r="S125" s="103"/>
      <c r="T125" s="104"/>
      <c r="U125" s="104"/>
      <c r="V125" s="190"/>
      <c r="W125" s="191"/>
      <c r="X125" s="192"/>
      <c r="Y125" s="193"/>
      <c r="Z125" s="194"/>
    </row>
    <row r="126" spans="2:26" x14ac:dyDescent="0.25">
      <c r="B126" s="34">
        <v>44444</v>
      </c>
      <c r="C126" s="98">
        <v>42.96</v>
      </c>
      <c r="D126" s="51"/>
      <c r="E126" s="26">
        <v>42.96</v>
      </c>
      <c r="F126" s="26"/>
      <c r="G126" s="26"/>
      <c r="H126" s="26"/>
      <c r="I126" s="26"/>
      <c r="J126" s="51"/>
      <c r="K126" s="26"/>
      <c r="L126" s="51"/>
      <c r="M126" s="26"/>
      <c r="N126" s="51"/>
      <c r="O126" s="26">
        <v>0</v>
      </c>
      <c r="P126" s="100"/>
      <c r="Q126" s="101"/>
      <c r="R126" s="51"/>
      <c r="S126" s="103"/>
      <c r="T126" s="104"/>
      <c r="U126" s="104"/>
      <c r="V126" s="190"/>
      <c r="W126" s="191"/>
      <c r="X126" s="192"/>
      <c r="Y126" s="193"/>
      <c r="Z126" s="194"/>
    </row>
    <row r="127" spans="2:26" x14ac:dyDescent="0.25">
      <c r="B127" s="34">
        <v>44445</v>
      </c>
      <c r="C127" s="98">
        <v>73.62</v>
      </c>
      <c r="D127" s="51"/>
      <c r="E127" s="26">
        <v>73.62</v>
      </c>
      <c r="F127" s="26">
        <v>92.14</v>
      </c>
      <c r="G127" s="26"/>
      <c r="H127" s="26"/>
      <c r="I127" s="26"/>
      <c r="J127" s="51"/>
      <c r="K127" s="26">
        <v>41.59</v>
      </c>
      <c r="L127" s="51"/>
      <c r="M127" s="26">
        <v>39.57</v>
      </c>
      <c r="N127" s="51"/>
      <c r="O127" s="26">
        <v>0</v>
      </c>
      <c r="P127" s="100">
        <v>0</v>
      </c>
      <c r="Q127" s="101">
        <v>0</v>
      </c>
      <c r="R127" s="51"/>
      <c r="S127" s="103">
        <v>0</v>
      </c>
      <c r="T127" s="104">
        <v>0</v>
      </c>
      <c r="U127" s="104">
        <v>3.87</v>
      </c>
      <c r="V127" s="190"/>
      <c r="W127" s="191"/>
      <c r="X127" s="192"/>
      <c r="Y127" s="193"/>
      <c r="Z127" s="194"/>
    </row>
    <row r="128" spans="2:26" x14ac:dyDescent="0.25">
      <c r="B128" s="34">
        <v>44446</v>
      </c>
      <c r="C128" s="98">
        <v>55.15</v>
      </c>
      <c r="D128" s="51"/>
      <c r="E128" s="26">
        <v>55.15</v>
      </c>
      <c r="F128" s="26">
        <v>96</v>
      </c>
      <c r="G128" s="26">
        <v>50.19</v>
      </c>
      <c r="H128" s="26">
        <v>40.06</v>
      </c>
      <c r="I128" s="26"/>
      <c r="J128" s="51"/>
      <c r="K128" s="26">
        <v>42.93</v>
      </c>
      <c r="L128" s="51"/>
      <c r="M128" s="26"/>
      <c r="N128" s="51"/>
      <c r="O128" s="26">
        <v>0</v>
      </c>
      <c r="P128" s="100"/>
      <c r="Q128" s="101"/>
      <c r="R128" s="51"/>
      <c r="S128" s="103"/>
      <c r="T128" s="104"/>
      <c r="U128" s="104"/>
      <c r="V128" s="190"/>
      <c r="W128" s="191"/>
      <c r="X128" s="192"/>
      <c r="Y128" s="193"/>
      <c r="Z128" s="194"/>
    </row>
    <row r="129" spans="2:28" x14ac:dyDescent="0.25">
      <c r="B129" s="34">
        <v>44447</v>
      </c>
      <c r="C129" s="98">
        <v>59.16</v>
      </c>
      <c r="D129" s="51"/>
      <c r="E129" s="26">
        <v>59.16</v>
      </c>
      <c r="F129" s="26">
        <v>125.65</v>
      </c>
      <c r="G129" s="26">
        <v>30.88</v>
      </c>
      <c r="H129" s="26">
        <v>4.05</v>
      </c>
      <c r="I129" s="26"/>
      <c r="J129" s="51"/>
      <c r="K129" s="26">
        <v>67.62</v>
      </c>
      <c r="L129" s="51"/>
      <c r="M129" s="26"/>
      <c r="N129" s="51"/>
      <c r="O129" s="26">
        <v>0</v>
      </c>
      <c r="P129" s="100"/>
      <c r="Q129" s="101"/>
      <c r="R129" s="51"/>
      <c r="S129" s="103"/>
      <c r="T129" s="104"/>
      <c r="U129" s="104"/>
      <c r="V129" s="190"/>
      <c r="W129" s="191"/>
      <c r="X129" s="192"/>
      <c r="Y129" s="193"/>
      <c r="Z129" s="194"/>
    </row>
    <row r="130" spans="2:28" x14ac:dyDescent="0.25">
      <c r="B130" s="34">
        <v>44448</v>
      </c>
      <c r="C130" s="98">
        <v>55.32</v>
      </c>
      <c r="D130" s="51"/>
      <c r="E130" s="26">
        <v>55.32</v>
      </c>
      <c r="F130" s="26">
        <v>98.32</v>
      </c>
      <c r="G130" s="26">
        <v>25.51</v>
      </c>
      <c r="H130" s="26">
        <v>3.4</v>
      </c>
      <c r="I130" s="26"/>
      <c r="J130" s="51"/>
      <c r="K130" s="26">
        <v>51.14</v>
      </c>
      <c r="L130" s="51"/>
      <c r="M130" s="26"/>
      <c r="N130" s="51"/>
      <c r="O130" s="26">
        <v>0</v>
      </c>
      <c r="P130" s="100"/>
      <c r="Q130" s="101"/>
      <c r="R130" s="51"/>
      <c r="S130" s="103"/>
      <c r="T130" s="104"/>
      <c r="U130" s="104"/>
      <c r="V130" s="190"/>
      <c r="W130" s="191"/>
      <c r="X130" s="192"/>
      <c r="Y130" s="193"/>
      <c r="Z130" s="194"/>
    </row>
    <row r="131" spans="2:28" x14ac:dyDescent="0.25">
      <c r="B131" s="34">
        <v>44449</v>
      </c>
      <c r="C131" s="98">
        <v>53.38</v>
      </c>
      <c r="D131" s="51"/>
      <c r="E131" s="26">
        <v>53.38</v>
      </c>
      <c r="F131" s="26">
        <v>97.36</v>
      </c>
      <c r="G131" s="26">
        <v>27.85</v>
      </c>
      <c r="H131" s="26">
        <v>3.79</v>
      </c>
      <c r="I131" s="26"/>
      <c r="J131" s="51"/>
      <c r="K131" s="26">
        <v>35.549999999999997</v>
      </c>
      <c r="L131" s="51"/>
      <c r="M131" s="26"/>
      <c r="N131" s="51"/>
      <c r="O131" s="26">
        <v>0</v>
      </c>
      <c r="P131" s="100"/>
      <c r="Q131" s="101"/>
      <c r="R131" s="51"/>
      <c r="S131" s="103"/>
      <c r="T131" s="104"/>
      <c r="U131" s="104"/>
      <c r="V131" s="190"/>
      <c r="W131" s="191"/>
      <c r="X131" s="192"/>
      <c r="Y131" s="193"/>
      <c r="Z131" s="194"/>
    </row>
    <row r="132" spans="2:28" x14ac:dyDescent="0.25">
      <c r="B132" s="34">
        <v>44450</v>
      </c>
      <c r="C132" s="98">
        <v>46.06</v>
      </c>
      <c r="D132" s="51"/>
      <c r="E132" s="26">
        <v>46.06</v>
      </c>
      <c r="F132" s="26">
        <v>0</v>
      </c>
      <c r="G132" s="26">
        <v>0</v>
      </c>
      <c r="H132" s="26">
        <v>0</v>
      </c>
      <c r="I132" s="26"/>
      <c r="J132" s="51"/>
      <c r="K132" s="26">
        <v>0</v>
      </c>
      <c r="L132" s="51"/>
      <c r="M132" s="26"/>
      <c r="N132" s="51"/>
      <c r="O132" s="26">
        <v>0</v>
      </c>
      <c r="P132" s="100"/>
      <c r="Q132" s="101"/>
      <c r="R132" s="51"/>
      <c r="S132" s="103"/>
      <c r="T132" s="104"/>
      <c r="U132" s="104"/>
      <c r="V132" s="190"/>
      <c r="W132" s="191"/>
      <c r="X132" s="192"/>
      <c r="Y132" s="193"/>
      <c r="Z132" s="194"/>
    </row>
    <row r="133" spans="2:28" x14ac:dyDescent="0.25">
      <c r="B133" s="34">
        <v>44451</v>
      </c>
      <c r="C133" s="98">
        <v>50.99</v>
      </c>
      <c r="D133" s="51"/>
      <c r="E133" s="26">
        <v>50.99</v>
      </c>
      <c r="F133" s="26">
        <v>0</v>
      </c>
      <c r="G133" s="26">
        <v>0</v>
      </c>
      <c r="H133" s="26">
        <v>0</v>
      </c>
      <c r="I133" s="26"/>
      <c r="J133" s="51"/>
      <c r="K133" s="26">
        <v>0</v>
      </c>
      <c r="L133" s="51"/>
      <c r="M133" s="26"/>
      <c r="N133" s="51"/>
      <c r="O133" s="26">
        <v>0</v>
      </c>
      <c r="P133" s="100"/>
      <c r="Q133" s="101"/>
      <c r="R133" s="51"/>
      <c r="S133" s="103"/>
      <c r="T133" s="104"/>
      <c r="U133" s="104"/>
      <c r="V133" s="190"/>
      <c r="W133" s="191"/>
      <c r="X133" s="192"/>
      <c r="Y133" s="193"/>
      <c r="Z133" s="194"/>
    </row>
    <row r="134" spans="2:28" x14ac:dyDescent="0.25">
      <c r="B134" s="34">
        <v>44452</v>
      </c>
      <c r="C134" s="98">
        <v>47.59</v>
      </c>
      <c r="D134" s="51"/>
      <c r="E134" s="26">
        <v>47.59</v>
      </c>
      <c r="F134" s="26">
        <v>149.05000000000001</v>
      </c>
      <c r="G134" s="26">
        <v>28.67</v>
      </c>
      <c r="H134" s="26">
        <v>2.9</v>
      </c>
      <c r="I134" s="26"/>
      <c r="J134" s="51"/>
      <c r="K134" s="26">
        <v>49.24</v>
      </c>
      <c r="L134" s="51"/>
      <c r="M134" s="26">
        <v>38.26</v>
      </c>
      <c r="N134" s="51"/>
      <c r="O134" s="26">
        <v>0</v>
      </c>
      <c r="P134" s="100">
        <v>0</v>
      </c>
      <c r="Q134" s="101">
        <v>0</v>
      </c>
      <c r="R134" s="51"/>
      <c r="S134" s="103">
        <v>0</v>
      </c>
      <c r="T134" s="104">
        <v>0</v>
      </c>
      <c r="U134" s="104">
        <v>0.71</v>
      </c>
      <c r="V134" s="190"/>
      <c r="W134" s="191"/>
      <c r="X134" s="192"/>
      <c r="Y134" s="193"/>
      <c r="Z134" s="194"/>
    </row>
    <row r="135" spans="2:28" x14ac:dyDescent="0.25">
      <c r="B135" s="34">
        <v>44453</v>
      </c>
      <c r="C135" s="98">
        <v>51.91</v>
      </c>
      <c r="D135" s="51"/>
      <c r="E135" s="26">
        <v>51.91</v>
      </c>
      <c r="F135" s="26">
        <v>190.74</v>
      </c>
      <c r="G135" s="26">
        <v>35.92</v>
      </c>
      <c r="H135" s="26">
        <v>4.46</v>
      </c>
      <c r="I135" s="26"/>
      <c r="J135" s="51"/>
      <c r="K135" s="26">
        <v>136.24</v>
      </c>
      <c r="L135" s="51"/>
      <c r="M135" s="26"/>
      <c r="N135" s="51"/>
      <c r="O135" s="26">
        <v>0</v>
      </c>
      <c r="P135" s="100"/>
      <c r="Q135" s="101"/>
      <c r="R135" s="51"/>
      <c r="S135" s="103"/>
      <c r="T135" s="104"/>
      <c r="U135" s="104"/>
      <c r="V135" s="190"/>
      <c r="W135" s="191"/>
      <c r="X135" s="192"/>
      <c r="Y135" s="193"/>
      <c r="Z135" s="194"/>
    </row>
    <row r="136" spans="2:28" x14ac:dyDescent="0.25">
      <c r="B136" s="34">
        <v>44454</v>
      </c>
      <c r="C136" s="98">
        <v>65.290000000000006</v>
      </c>
      <c r="D136" s="51"/>
      <c r="E136" s="26">
        <v>65.290000000000006</v>
      </c>
      <c r="F136" s="26">
        <v>160.25</v>
      </c>
      <c r="G136" s="26">
        <v>33.630000000000003</v>
      </c>
      <c r="H136" s="26">
        <v>3.76</v>
      </c>
      <c r="I136" s="26"/>
      <c r="J136" s="51"/>
      <c r="K136" s="26">
        <v>97.98</v>
      </c>
      <c r="L136" s="51"/>
      <c r="M136" s="26"/>
      <c r="N136" s="51"/>
      <c r="O136" s="26">
        <v>0</v>
      </c>
      <c r="P136" s="100"/>
      <c r="Q136" s="101"/>
      <c r="R136" s="51"/>
      <c r="S136" s="103"/>
      <c r="T136" s="104"/>
      <c r="U136" s="104"/>
      <c r="V136" s="190"/>
      <c r="W136" s="191"/>
      <c r="X136" s="192"/>
      <c r="Y136" s="193"/>
      <c r="Z136" s="194"/>
    </row>
    <row r="137" spans="2:28" x14ac:dyDescent="0.25">
      <c r="B137" s="34">
        <v>44455</v>
      </c>
      <c r="C137" s="98">
        <v>70.47</v>
      </c>
      <c r="D137" s="51"/>
      <c r="E137" s="26">
        <v>70.47</v>
      </c>
      <c r="F137" s="26">
        <v>122.21</v>
      </c>
      <c r="G137" s="26">
        <v>35.36</v>
      </c>
      <c r="H137" s="26">
        <v>2.39</v>
      </c>
      <c r="I137" s="26"/>
      <c r="J137" s="51"/>
      <c r="K137" s="26">
        <v>92.36</v>
      </c>
      <c r="L137" s="51"/>
      <c r="M137" s="26"/>
      <c r="N137" s="51"/>
      <c r="O137" s="26">
        <v>0</v>
      </c>
      <c r="P137" s="100"/>
      <c r="Q137" s="101"/>
      <c r="R137" s="51"/>
      <c r="S137" s="103"/>
      <c r="T137" s="104"/>
      <c r="U137" s="104"/>
      <c r="V137" s="190"/>
      <c r="W137" s="191"/>
      <c r="X137" s="192"/>
      <c r="Y137" s="193"/>
      <c r="Z137" s="194"/>
    </row>
    <row r="138" spans="2:28" x14ac:dyDescent="0.25">
      <c r="B138" s="34">
        <v>44456</v>
      </c>
      <c r="C138" s="98">
        <v>59.25</v>
      </c>
      <c r="D138" s="51"/>
      <c r="E138" s="26">
        <v>59.25</v>
      </c>
      <c r="F138" s="26">
        <v>104.02</v>
      </c>
      <c r="G138" s="26">
        <v>31.51</v>
      </c>
      <c r="H138" s="26">
        <v>4.68</v>
      </c>
      <c r="I138" s="26"/>
      <c r="J138" s="51"/>
      <c r="K138" s="26">
        <v>74.739999999999995</v>
      </c>
      <c r="L138" s="51"/>
      <c r="M138" s="26"/>
      <c r="N138" s="51"/>
      <c r="O138" s="26">
        <v>0</v>
      </c>
      <c r="P138" s="100"/>
      <c r="Q138" s="101"/>
      <c r="R138" s="51"/>
      <c r="S138" s="103"/>
      <c r="T138" s="104"/>
      <c r="U138" s="104"/>
      <c r="V138" s="190"/>
      <c r="W138" s="191"/>
      <c r="X138" s="192"/>
      <c r="Y138" s="193"/>
      <c r="Z138" s="194"/>
    </row>
    <row r="139" spans="2:28" x14ac:dyDescent="0.25">
      <c r="B139" s="34">
        <v>44457</v>
      </c>
      <c r="C139" s="98">
        <v>37.65</v>
      </c>
      <c r="D139" s="51"/>
      <c r="E139" s="26">
        <v>37.65</v>
      </c>
      <c r="F139" s="26"/>
      <c r="G139" s="26"/>
      <c r="H139" s="26"/>
      <c r="I139" s="26"/>
      <c r="J139" s="51"/>
      <c r="K139" s="26"/>
      <c r="L139" s="51"/>
      <c r="M139" s="26"/>
      <c r="N139" s="51"/>
      <c r="O139" s="26">
        <v>0</v>
      </c>
      <c r="P139" s="100"/>
      <c r="Q139" s="101"/>
      <c r="R139" s="51"/>
      <c r="S139" s="103"/>
      <c r="T139" s="104"/>
      <c r="U139" s="104"/>
      <c r="V139" s="190"/>
      <c r="W139" s="191"/>
      <c r="X139" s="192"/>
      <c r="Y139" s="193"/>
      <c r="Z139" s="194"/>
    </row>
    <row r="140" spans="2:28" x14ac:dyDescent="0.25">
      <c r="B140" s="34">
        <v>44458</v>
      </c>
      <c r="C140" s="98">
        <v>63.42</v>
      </c>
      <c r="D140" s="51"/>
      <c r="E140" s="26">
        <v>63.42</v>
      </c>
      <c r="F140" s="26"/>
      <c r="G140" s="26"/>
      <c r="H140" s="26"/>
      <c r="I140" s="26"/>
      <c r="J140" s="51"/>
      <c r="K140" s="26"/>
      <c r="L140" s="51"/>
      <c r="M140" s="26"/>
      <c r="N140" s="51"/>
      <c r="O140" s="26">
        <v>0</v>
      </c>
      <c r="P140" s="100"/>
      <c r="Q140" s="101"/>
      <c r="R140" s="51"/>
      <c r="S140" s="103"/>
      <c r="T140" s="104"/>
      <c r="U140" s="104"/>
      <c r="V140" s="190"/>
      <c r="W140" s="191"/>
      <c r="X140" s="192"/>
      <c r="Y140" s="193"/>
      <c r="Z140" s="194"/>
    </row>
    <row r="141" spans="2:28" x14ac:dyDescent="0.25">
      <c r="B141" s="34">
        <v>44459</v>
      </c>
      <c r="C141" s="98">
        <v>62.6</v>
      </c>
      <c r="D141" s="51"/>
      <c r="E141" s="26">
        <v>62.6</v>
      </c>
      <c r="F141" s="26"/>
      <c r="G141" s="26"/>
      <c r="H141" s="26"/>
      <c r="I141" s="26"/>
      <c r="J141" s="51"/>
      <c r="K141" s="26">
        <v>52.35</v>
      </c>
      <c r="L141" s="51"/>
      <c r="M141" s="26">
        <v>35.729999999999997</v>
      </c>
      <c r="N141" s="51"/>
      <c r="O141" s="26">
        <v>0</v>
      </c>
      <c r="P141" s="100">
        <v>0</v>
      </c>
      <c r="Q141" s="101">
        <v>0</v>
      </c>
      <c r="R141" s="51"/>
      <c r="S141" s="103">
        <v>0</v>
      </c>
      <c r="T141" s="104">
        <v>0</v>
      </c>
      <c r="U141" s="104">
        <v>3.49</v>
      </c>
      <c r="V141" s="190"/>
      <c r="W141" s="191"/>
      <c r="X141" s="192"/>
      <c r="Y141" s="193"/>
      <c r="Z141" s="194"/>
    </row>
    <row r="142" spans="2:28" x14ac:dyDescent="0.25">
      <c r="B142" s="34">
        <v>44462</v>
      </c>
      <c r="C142" s="98">
        <v>84.52</v>
      </c>
      <c r="D142" s="51"/>
      <c r="E142" s="26">
        <v>84.52</v>
      </c>
      <c r="F142" s="26"/>
      <c r="G142" s="26"/>
      <c r="H142" s="26"/>
      <c r="I142" s="26"/>
      <c r="J142" s="51"/>
      <c r="K142" s="26">
        <v>73.22</v>
      </c>
      <c r="L142" s="51"/>
      <c r="M142" s="26"/>
      <c r="N142" s="51"/>
      <c r="O142" s="26">
        <v>0</v>
      </c>
      <c r="P142" s="100">
        <v>0</v>
      </c>
      <c r="Q142" s="101">
        <v>0</v>
      </c>
      <c r="R142" s="51"/>
      <c r="S142" s="103">
        <v>0</v>
      </c>
      <c r="T142" s="104">
        <v>0</v>
      </c>
      <c r="U142" s="104">
        <v>3.74</v>
      </c>
      <c r="V142" s="190"/>
      <c r="W142" s="191"/>
      <c r="X142" s="192">
        <v>0</v>
      </c>
      <c r="Y142" s="193"/>
      <c r="Z142" s="194"/>
      <c r="AB142" t="s">
        <v>139</v>
      </c>
    </row>
    <row r="143" spans="2:28" x14ac:dyDescent="0.25">
      <c r="B143" s="34" t="s">
        <v>140</v>
      </c>
      <c r="C143" s="98">
        <v>64.760000000000005</v>
      </c>
      <c r="D143" s="51"/>
      <c r="E143" s="26">
        <v>64.760000000000005</v>
      </c>
      <c r="F143" s="26"/>
      <c r="G143" s="26"/>
      <c r="H143" s="26"/>
      <c r="I143" s="26"/>
      <c r="J143" s="51"/>
      <c r="K143" s="26">
        <v>70.67</v>
      </c>
      <c r="L143" s="51"/>
      <c r="M143" s="26"/>
      <c r="N143" s="51"/>
      <c r="O143" s="26">
        <v>0</v>
      </c>
      <c r="P143" s="100">
        <v>0</v>
      </c>
      <c r="Q143" s="101">
        <v>0</v>
      </c>
      <c r="R143" s="51"/>
      <c r="S143" s="103">
        <v>0</v>
      </c>
      <c r="T143" s="104">
        <v>0</v>
      </c>
      <c r="U143" s="104">
        <v>3.88</v>
      </c>
      <c r="V143" s="190">
        <v>4.99</v>
      </c>
      <c r="W143" s="191"/>
      <c r="X143" s="192">
        <v>0</v>
      </c>
      <c r="Y143" s="193">
        <v>5.83</v>
      </c>
      <c r="Z143" s="194"/>
    </row>
    <row r="144" spans="2:28" x14ac:dyDescent="0.25">
      <c r="B144" s="34" t="s">
        <v>143</v>
      </c>
      <c r="C144" s="98">
        <v>58.19</v>
      </c>
      <c r="D144" s="51"/>
      <c r="E144" s="26">
        <v>58.19</v>
      </c>
      <c r="F144" s="26"/>
      <c r="G144" s="26"/>
      <c r="H144" s="26"/>
      <c r="I144" s="26"/>
      <c r="J144" s="51"/>
      <c r="K144" s="26">
        <v>50.63</v>
      </c>
      <c r="L144" s="51"/>
      <c r="M144" s="26"/>
      <c r="N144" s="51"/>
      <c r="O144" s="26">
        <v>0</v>
      </c>
      <c r="P144" s="100">
        <v>0</v>
      </c>
      <c r="Q144" s="101">
        <v>0</v>
      </c>
      <c r="R144" s="51"/>
      <c r="S144" s="103">
        <v>0</v>
      </c>
      <c r="T144" s="104">
        <v>0</v>
      </c>
      <c r="U144" s="104">
        <v>3.29</v>
      </c>
      <c r="V144" s="190">
        <v>6.46</v>
      </c>
      <c r="W144" s="191"/>
      <c r="X144" s="192">
        <v>0</v>
      </c>
      <c r="Y144" s="193">
        <v>4.45</v>
      </c>
      <c r="Z144" s="194"/>
    </row>
    <row r="145" spans="2:28" x14ac:dyDescent="0.25">
      <c r="B145" s="34" t="s">
        <v>145</v>
      </c>
      <c r="C145" s="98">
        <v>60.28</v>
      </c>
      <c r="D145" s="51"/>
      <c r="E145" s="26">
        <v>60.28</v>
      </c>
      <c r="F145" s="26"/>
      <c r="G145" s="26"/>
      <c r="H145" s="26"/>
      <c r="I145" s="26"/>
      <c r="J145" s="51"/>
      <c r="K145" s="26">
        <v>61.59</v>
      </c>
      <c r="L145" s="51"/>
      <c r="M145" s="26"/>
      <c r="N145" s="51"/>
      <c r="O145" s="26">
        <v>0</v>
      </c>
      <c r="P145" s="100">
        <v>0</v>
      </c>
      <c r="Q145" s="101">
        <v>0</v>
      </c>
      <c r="R145" s="51"/>
      <c r="S145" s="103">
        <v>0</v>
      </c>
      <c r="T145" s="104">
        <v>0</v>
      </c>
      <c r="U145" s="104">
        <v>4.3600000000000003</v>
      </c>
      <c r="V145" s="190">
        <v>5.34</v>
      </c>
      <c r="W145" s="191"/>
      <c r="X145" s="192">
        <v>0</v>
      </c>
      <c r="Y145" s="193">
        <v>3.81</v>
      </c>
      <c r="Z145" s="194"/>
    </row>
    <row r="146" spans="2:28" x14ac:dyDescent="0.25">
      <c r="B146" s="34" t="s">
        <v>147</v>
      </c>
      <c r="C146" s="98">
        <v>83.58</v>
      </c>
      <c r="D146" s="51"/>
      <c r="E146" s="26">
        <v>83.58</v>
      </c>
      <c r="F146" s="26"/>
      <c r="G146" s="26"/>
      <c r="H146" s="26"/>
      <c r="I146" s="26"/>
      <c r="J146" s="51"/>
      <c r="K146" s="26">
        <v>79.19</v>
      </c>
      <c r="L146" s="51"/>
      <c r="M146" s="26"/>
      <c r="N146" s="51"/>
      <c r="O146" s="26">
        <v>0</v>
      </c>
      <c r="P146" s="100">
        <v>0</v>
      </c>
      <c r="Q146" s="101">
        <v>0</v>
      </c>
      <c r="R146" s="51"/>
      <c r="S146" s="103">
        <v>0</v>
      </c>
      <c r="T146" s="104">
        <v>0</v>
      </c>
      <c r="U146" s="104">
        <v>4.32</v>
      </c>
      <c r="V146" s="190">
        <v>7.7</v>
      </c>
      <c r="W146" s="191"/>
      <c r="X146" s="192">
        <v>0</v>
      </c>
      <c r="Y146" s="193">
        <v>5.22</v>
      </c>
      <c r="Z146" s="194"/>
      <c r="AB146" t="s">
        <v>148</v>
      </c>
    </row>
    <row r="147" spans="2:28" x14ac:dyDescent="0.25">
      <c r="B147" s="34" t="s">
        <v>150</v>
      </c>
      <c r="C147" s="98">
        <v>114.71</v>
      </c>
      <c r="D147" s="51"/>
      <c r="E147" s="26">
        <v>114.71</v>
      </c>
      <c r="F147" s="26"/>
      <c r="G147" s="26"/>
      <c r="H147" s="26"/>
      <c r="I147" s="26"/>
      <c r="J147" s="51"/>
      <c r="K147" s="26">
        <v>74.02</v>
      </c>
      <c r="L147" s="51"/>
      <c r="M147" s="26"/>
      <c r="N147" s="51"/>
      <c r="O147" s="26">
        <v>0</v>
      </c>
      <c r="P147" s="218" t="s">
        <v>46</v>
      </c>
      <c r="Q147" s="101">
        <v>0</v>
      </c>
      <c r="R147" s="51"/>
      <c r="S147" s="103">
        <v>0</v>
      </c>
      <c r="T147" s="104">
        <v>0</v>
      </c>
      <c r="U147" s="104">
        <v>6.12</v>
      </c>
      <c r="V147" s="190">
        <v>11.36</v>
      </c>
      <c r="W147" s="191"/>
      <c r="X147" s="192">
        <v>0</v>
      </c>
      <c r="Y147" s="193">
        <v>2.2799999999999998</v>
      </c>
      <c r="Z147" s="194"/>
      <c r="AB147" t="s">
        <v>151</v>
      </c>
    </row>
    <row r="148" spans="2:28" x14ac:dyDescent="0.25">
      <c r="B148" s="34" t="s">
        <v>154</v>
      </c>
      <c r="C148" s="98">
        <v>86.84</v>
      </c>
      <c r="D148" s="51"/>
      <c r="E148" s="26">
        <v>86.84</v>
      </c>
      <c r="F148" s="26"/>
      <c r="G148" s="26"/>
      <c r="H148" s="26"/>
      <c r="I148" s="26"/>
      <c r="J148" s="51"/>
      <c r="K148" s="26">
        <v>70.430000000000007</v>
      </c>
      <c r="L148" s="51"/>
      <c r="M148" s="26"/>
      <c r="N148" s="51"/>
      <c r="O148" s="26">
        <v>0</v>
      </c>
      <c r="P148" s="218" t="s">
        <v>46</v>
      </c>
      <c r="Q148" s="101">
        <v>0</v>
      </c>
      <c r="R148" s="51"/>
      <c r="S148" s="103">
        <v>0</v>
      </c>
      <c r="T148" s="104">
        <v>0</v>
      </c>
      <c r="U148" s="104">
        <v>10.37</v>
      </c>
      <c r="V148" s="190">
        <v>4.5599999999999996</v>
      </c>
      <c r="W148" s="191"/>
      <c r="X148" s="192">
        <v>0</v>
      </c>
      <c r="Y148" s="193">
        <v>5.95</v>
      </c>
      <c r="Z148" s="194"/>
    </row>
    <row r="149" spans="2:28" x14ac:dyDescent="0.25">
      <c r="B149" s="34" t="s">
        <v>156</v>
      </c>
      <c r="C149" s="98">
        <v>134.82</v>
      </c>
      <c r="D149" s="51"/>
      <c r="E149" s="26">
        <v>134.82</v>
      </c>
      <c r="F149" s="26"/>
      <c r="G149" s="26"/>
      <c r="H149" s="26"/>
      <c r="I149" s="26"/>
      <c r="J149" s="51"/>
      <c r="K149" s="26">
        <v>85.76</v>
      </c>
      <c r="L149" s="51"/>
      <c r="M149" s="26"/>
      <c r="N149" s="51"/>
      <c r="O149" s="26">
        <v>0</v>
      </c>
      <c r="P149" s="218" t="s">
        <v>46</v>
      </c>
      <c r="Q149" s="101">
        <v>0</v>
      </c>
      <c r="R149" s="51"/>
      <c r="S149" s="103">
        <v>0</v>
      </c>
      <c r="T149" s="104">
        <v>0</v>
      </c>
      <c r="U149" s="104">
        <v>6.07</v>
      </c>
      <c r="V149" s="190">
        <v>11.64</v>
      </c>
      <c r="W149" s="191"/>
      <c r="X149" s="192">
        <v>0</v>
      </c>
      <c r="Y149" s="193">
        <v>5.95</v>
      </c>
      <c r="Z149" s="194"/>
    </row>
    <row r="150" spans="2:28" x14ac:dyDescent="0.25">
      <c r="B150" s="34" t="s">
        <v>157</v>
      </c>
      <c r="C150" s="98">
        <v>97.57</v>
      </c>
      <c r="D150" s="51"/>
      <c r="E150" s="26">
        <v>97.57</v>
      </c>
      <c r="F150" s="26"/>
      <c r="G150" s="26"/>
      <c r="H150" s="26"/>
      <c r="I150" s="26"/>
      <c r="J150" s="51"/>
      <c r="K150" s="26">
        <v>79.42</v>
      </c>
      <c r="L150" s="51"/>
      <c r="M150" s="26"/>
      <c r="N150" s="51"/>
      <c r="O150" s="26">
        <v>0</v>
      </c>
      <c r="P150" s="218" t="s">
        <v>46</v>
      </c>
      <c r="Q150" s="101">
        <v>0</v>
      </c>
      <c r="R150" s="51"/>
      <c r="S150" s="103">
        <v>0</v>
      </c>
      <c r="T150" s="104">
        <v>0</v>
      </c>
      <c r="U150" s="104">
        <v>3.28</v>
      </c>
      <c r="V150" s="190">
        <v>9.25</v>
      </c>
      <c r="W150" s="191"/>
      <c r="X150" s="192">
        <v>0</v>
      </c>
      <c r="Y150" s="193">
        <v>2.63</v>
      </c>
      <c r="Z150" s="194"/>
    </row>
    <row r="151" spans="2:28" x14ac:dyDescent="0.25">
      <c r="B151" s="34" t="s">
        <v>160</v>
      </c>
      <c r="C151" s="98">
        <v>275.62</v>
      </c>
      <c r="D151" s="51"/>
      <c r="E151" s="26">
        <v>275.62</v>
      </c>
      <c r="F151" s="26"/>
      <c r="G151" s="26"/>
      <c r="H151" s="26"/>
      <c r="I151" s="26"/>
      <c r="J151" s="51"/>
      <c r="K151" s="26">
        <v>137</v>
      </c>
      <c r="L151" s="51"/>
      <c r="M151" s="26"/>
      <c r="N151" s="51"/>
      <c r="O151" s="26">
        <v>0</v>
      </c>
      <c r="P151" s="120">
        <v>42.48</v>
      </c>
      <c r="Q151" s="101">
        <v>101.86</v>
      </c>
      <c r="R151" s="51"/>
      <c r="S151" s="103">
        <v>0</v>
      </c>
      <c r="T151" s="104">
        <v>0</v>
      </c>
      <c r="U151" s="104">
        <v>41.81</v>
      </c>
      <c r="V151" s="190">
        <v>31.78</v>
      </c>
      <c r="W151" s="191"/>
      <c r="X151" s="192">
        <v>0</v>
      </c>
      <c r="Y151" s="193">
        <v>5.14</v>
      </c>
      <c r="Z151" s="194"/>
      <c r="AB151" t="s">
        <v>161</v>
      </c>
    </row>
    <row r="152" spans="2:28" x14ac:dyDescent="0.25">
      <c r="B152" s="34" t="s">
        <v>163</v>
      </c>
      <c r="C152" s="98">
        <v>187.16</v>
      </c>
      <c r="D152" s="51"/>
      <c r="E152" s="26">
        <v>187.16</v>
      </c>
      <c r="F152" s="26"/>
      <c r="G152" s="26"/>
      <c r="H152" s="26"/>
      <c r="I152" s="26"/>
      <c r="J152" s="51"/>
      <c r="K152" s="26">
        <v>104.6</v>
      </c>
      <c r="L152" s="51"/>
      <c r="M152" s="26"/>
      <c r="N152" s="51"/>
      <c r="O152" s="26">
        <v>0</v>
      </c>
      <c r="P152" s="120">
        <v>26.56</v>
      </c>
      <c r="Q152" s="101">
        <v>28.02</v>
      </c>
      <c r="R152" s="51"/>
      <c r="S152" s="103">
        <v>0</v>
      </c>
      <c r="T152" s="104">
        <v>0</v>
      </c>
      <c r="U152" s="104">
        <v>22.57</v>
      </c>
      <c r="V152" s="190">
        <v>10.5</v>
      </c>
      <c r="W152" s="191"/>
      <c r="X152" s="192">
        <v>0</v>
      </c>
      <c r="Y152" s="193">
        <v>1.41</v>
      </c>
      <c r="Z152" s="194"/>
    </row>
    <row r="153" spans="2:28" x14ac:dyDescent="0.25">
      <c r="B153" s="34" t="s">
        <v>165</v>
      </c>
      <c r="C153" s="98">
        <v>152.9</v>
      </c>
      <c r="D153" s="51"/>
      <c r="E153" s="26">
        <v>152.9</v>
      </c>
      <c r="F153" s="26"/>
      <c r="G153" s="26"/>
      <c r="H153" s="26"/>
      <c r="I153" s="26"/>
      <c r="J153" s="51"/>
      <c r="K153" s="26">
        <v>135.68</v>
      </c>
      <c r="L153" s="51"/>
      <c r="M153" s="26"/>
      <c r="N153" s="51"/>
      <c r="O153" s="26">
        <v>0</v>
      </c>
      <c r="P153" s="100">
        <v>24.95</v>
      </c>
      <c r="Q153" s="101">
        <v>18.72</v>
      </c>
      <c r="R153" s="51"/>
      <c r="S153" s="103">
        <v>0</v>
      </c>
      <c r="T153" s="104">
        <v>1.07</v>
      </c>
      <c r="U153" s="104">
        <v>16.88</v>
      </c>
      <c r="V153" s="190">
        <v>12.36</v>
      </c>
      <c r="W153" s="191"/>
      <c r="X153" s="192">
        <v>0.13</v>
      </c>
      <c r="Y153" s="193">
        <v>3.25</v>
      </c>
      <c r="Z153" s="194"/>
    </row>
    <row r="154" spans="2:28" x14ac:dyDescent="0.25">
      <c r="B154" s="34" t="s">
        <v>166</v>
      </c>
      <c r="C154" s="98">
        <v>165.93</v>
      </c>
      <c r="D154" s="51"/>
      <c r="E154" s="26">
        <v>165.93</v>
      </c>
      <c r="F154" s="26"/>
      <c r="G154" s="26"/>
      <c r="H154" s="26"/>
      <c r="I154" s="26"/>
      <c r="J154" s="51"/>
      <c r="K154" s="26">
        <v>138.13</v>
      </c>
      <c r="L154" s="51"/>
      <c r="M154" s="26"/>
      <c r="N154" s="51"/>
      <c r="O154" s="26">
        <v>0</v>
      </c>
      <c r="P154" s="100">
        <v>19.72</v>
      </c>
      <c r="Q154" s="101">
        <v>9.61</v>
      </c>
      <c r="R154" s="51"/>
      <c r="S154" s="103">
        <v>0</v>
      </c>
      <c r="T154" s="104">
        <v>0</v>
      </c>
      <c r="U154" s="104">
        <v>14.52</v>
      </c>
      <c r="V154" s="190">
        <v>7.51</v>
      </c>
      <c r="W154" s="191"/>
      <c r="X154" s="192">
        <v>0</v>
      </c>
      <c r="Y154" s="193">
        <v>3.48</v>
      </c>
      <c r="Z154" s="194">
        <v>0</v>
      </c>
    </row>
    <row r="155" spans="2:28" x14ac:dyDescent="0.25">
      <c r="B155" s="34" t="s">
        <v>169</v>
      </c>
      <c r="C155" s="98">
        <v>183.03</v>
      </c>
      <c r="D155" s="51"/>
      <c r="E155" s="26">
        <v>183.03</v>
      </c>
      <c r="F155" s="26"/>
      <c r="G155" s="26"/>
      <c r="H155" s="26"/>
      <c r="I155" s="26"/>
      <c r="J155" s="51"/>
      <c r="K155" s="26">
        <v>149.63</v>
      </c>
      <c r="L155" s="51"/>
      <c r="M155" s="26"/>
      <c r="N155" s="51"/>
      <c r="O155" s="26">
        <v>0</v>
      </c>
      <c r="P155" s="100">
        <v>22.26</v>
      </c>
      <c r="Q155" s="101">
        <v>6.7</v>
      </c>
      <c r="R155" s="51"/>
      <c r="S155" s="103">
        <v>0</v>
      </c>
      <c r="T155" s="104">
        <v>0</v>
      </c>
      <c r="U155" s="104">
        <v>13.85</v>
      </c>
      <c r="V155" s="190">
        <v>11.31</v>
      </c>
      <c r="W155" s="191"/>
      <c r="X155" s="192">
        <v>0.46</v>
      </c>
      <c r="Y155" s="193">
        <v>4.99</v>
      </c>
      <c r="Z155" s="194"/>
      <c r="AB155" t="s">
        <v>170</v>
      </c>
    </row>
    <row r="156" spans="2:28" x14ac:dyDescent="0.25">
      <c r="B156" s="34" t="s">
        <v>171</v>
      </c>
      <c r="C156" s="98">
        <v>107.95</v>
      </c>
      <c r="D156" s="51"/>
      <c r="E156" s="26">
        <v>107.95</v>
      </c>
      <c r="F156" s="26"/>
      <c r="G156" s="26"/>
      <c r="H156" s="26"/>
      <c r="I156" s="26"/>
      <c r="J156" s="51"/>
      <c r="K156" s="26">
        <v>77.89</v>
      </c>
      <c r="L156" s="51"/>
      <c r="M156" s="26"/>
      <c r="N156" s="51"/>
      <c r="O156" s="26">
        <v>0</v>
      </c>
      <c r="P156" s="100">
        <v>27.48</v>
      </c>
      <c r="Q156" s="101">
        <v>5.28</v>
      </c>
      <c r="R156" s="51"/>
      <c r="S156" s="103">
        <v>0</v>
      </c>
      <c r="T156" s="104">
        <v>0</v>
      </c>
      <c r="U156" s="104">
        <v>13.83</v>
      </c>
      <c r="V156" s="190">
        <v>6.78</v>
      </c>
      <c r="W156" s="191"/>
      <c r="X156" s="192"/>
      <c r="Y156" s="193">
        <v>8.07</v>
      </c>
      <c r="Z156" s="194"/>
    </row>
    <row r="157" spans="2:28" x14ac:dyDescent="0.25">
      <c r="B157" s="34" t="s">
        <v>172</v>
      </c>
      <c r="C157" s="98">
        <v>101.4</v>
      </c>
      <c r="D157" s="51"/>
      <c r="E157" s="26">
        <v>101.4</v>
      </c>
      <c r="F157" s="26"/>
      <c r="G157" s="26"/>
      <c r="H157" s="26"/>
      <c r="I157" s="26"/>
      <c r="J157" s="51"/>
      <c r="K157" s="26">
        <v>73.64</v>
      </c>
      <c r="L157" s="51"/>
      <c r="M157" s="26"/>
      <c r="N157" s="51"/>
      <c r="O157" s="26">
        <v>0</v>
      </c>
      <c r="P157" s="100">
        <v>30.87</v>
      </c>
      <c r="Q157" s="101">
        <v>7.44</v>
      </c>
      <c r="R157" s="51"/>
      <c r="S157" s="103">
        <v>0</v>
      </c>
      <c r="T157" s="104">
        <v>0</v>
      </c>
      <c r="U157" s="104">
        <v>6.5</v>
      </c>
      <c r="V157" s="190">
        <v>9.0500000000000007</v>
      </c>
      <c r="W157" s="191"/>
      <c r="X157" s="192">
        <v>1.5</v>
      </c>
      <c r="Y157" s="193">
        <v>10.1</v>
      </c>
      <c r="Z157" s="194"/>
    </row>
    <row r="158" spans="2:28" x14ac:dyDescent="0.25">
      <c r="B158" s="34" t="s">
        <v>173</v>
      </c>
      <c r="C158" s="98">
        <v>67.17</v>
      </c>
      <c r="D158" s="51"/>
      <c r="E158" s="26">
        <v>67.17</v>
      </c>
      <c r="F158" s="26"/>
      <c r="G158" s="26"/>
      <c r="H158" s="26"/>
      <c r="I158" s="26"/>
      <c r="J158" s="51"/>
      <c r="K158" s="26">
        <v>86.59</v>
      </c>
      <c r="L158" s="51"/>
      <c r="M158" s="26"/>
      <c r="N158" s="51"/>
      <c r="O158" s="26">
        <v>0</v>
      </c>
      <c r="P158" s="120">
        <v>28.75</v>
      </c>
      <c r="Q158" s="101">
        <v>2.85</v>
      </c>
      <c r="R158" s="51"/>
      <c r="S158" s="103">
        <v>0</v>
      </c>
      <c r="T158" s="104">
        <v>0</v>
      </c>
      <c r="U158" s="104">
        <v>3.26</v>
      </c>
      <c r="V158" s="190">
        <v>25.92</v>
      </c>
      <c r="W158" s="191">
        <v>1.49</v>
      </c>
      <c r="X158" s="192">
        <v>0.3</v>
      </c>
      <c r="Y158" s="193">
        <v>5.44</v>
      </c>
      <c r="Z158" s="194"/>
      <c r="AB158" t="s">
        <v>174</v>
      </c>
    </row>
    <row r="159" spans="2:28" x14ac:dyDescent="0.25">
      <c r="B159" s="34" t="s">
        <v>175</v>
      </c>
      <c r="C159" s="98">
        <v>70.790000000000006</v>
      </c>
      <c r="D159" s="51"/>
      <c r="E159" s="26">
        <v>70.790000000000006</v>
      </c>
      <c r="F159" s="26"/>
      <c r="G159" s="26"/>
      <c r="H159" s="26"/>
      <c r="I159" s="26"/>
      <c r="J159" s="51"/>
      <c r="K159" s="26">
        <v>69.63</v>
      </c>
      <c r="L159" s="51"/>
      <c r="M159" s="26"/>
      <c r="N159" s="51"/>
      <c r="O159" s="26">
        <v>0</v>
      </c>
      <c r="P159" s="120">
        <v>25.42</v>
      </c>
      <c r="Q159" s="101">
        <v>2.37</v>
      </c>
      <c r="R159" s="51"/>
      <c r="S159" s="103">
        <v>0</v>
      </c>
      <c r="T159" s="104">
        <v>0</v>
      </c>
      <c r="U159" s="104">
        <v>7.56</v>
      </c>
      <c r="V159" s="190">
        <v>9.5500000000000007</v>
      </c>
      <c r="W159" s="191">
        <v>0.81</v>
      </c>
      <c r="X159" s="192">
        <v>0.88</v>
      </c>
      <c r="Y159" s="193">
        <v>7.3</v>
      </c>
      <c r="Z159" s="194"/>
    </row>
    <row r="160" spans="2:28" x14ac:dyDescent="0.25">
      <c r="B160" s="34" t="s">
        <v>176</v>
      </c>
      <c r="C160" s="98">
        <f>IF(E160="&lt; LC",O160,E160+O160)</f>
        <v>80.83</v>
      </c>
      <c r="D160" s="51"/>
      <c r="E160" s="26">
        <v>80.83</v>
      </c>
      <c r="F160" s="26"/>
      <c r="G160" s="26"/>
      <c r="H160" s="26"/>
      <c r="I160" s="26"/>
      <c r="J160" s="51"/>
      <c r="K160" s="26">
        <v>73.39</v>
      </c>
      <c r="L160" s="51"/>
      <c r="M160" s="26"/>
      <c r="N160" s="51"/>
      <c r="O160" s="26">
        <v>0</v>
      </c>
      <c r="P160" s="120">
        <v>28.43</v>
      </c>
      <c r="Q160" s="101">
        <v>4.8</v>
      </c>
      <c r="R160" s="51"/>
      <c r="S160" s="103">
        <v>0</v>
      </c>
      <c r="T160" s="104">
        <v>0.72</v>
      </c>
      <c r="U160" s="104">
        <v>7.03</v>
      </c>
      <c r="V160" s="190">
        <v>23.94</v>
      </c>
      <c r="W160" s="191">
        <v>1.39</v>
      </c>
      <c r="X160" s="192">
        <v>0.36</v>
      </c>
      <c r="Y160" s="193">
        <v>5.92</v>
      </c>
      <c r="Z160" s="194"/>
      <c r="AB160" t="s">
        <v>177</v>
      </c>
    </row>
    <row r="161" spans="2:28" x14ac:dyDescent="0.25">
      <c r="B161" s="34" t="s">
        <v>178</v>
      </c>
      <c r="C161" s="98">
        <f>IF(E161="&lt; LC",O161,E161+O161)</f>
        <v>76.66</v>
      </c>
      <c r="D161" s="51"/>
      <c r="E161" s="26">
        <v>76.66</v>
      </c>
      <c r="F161" s="26"/>
      <c r="G161" s="26"/>
      <c r="H161" s="26"/>
      <c r="I161" s="26"/>
      <c r="J161" s="51"/>
      <c r="K161" s="26">
        <v>65.75</v>
      </c>
      <c r="L161" s="51"/>
      <c r="M161" s="26"/>
      <c r="N161" s="51"/>
      <c r="O161" s="26">
        <v>0</v>
      </c>
      <c r="P161" s="120">
        <v>25.98</v>
      </c>
      <c r="Q161" s="101">
        <v>4.13</v>
      </c>
      <c r="R161" s="51"/>
      <c r="S161" s="103">
        <v>0</v>
      </c>
      <c r="T161" s="104">
        <v>0.08</v>
      </c>
      <c r="U161" s="104">
        <v>8.77</v>
      </c>
      <c r="V161" s="190">
        <v>7.91</v>
      </c>
      <c r="W161" s="191">
        <v>1.06</v>
      </c>
      <c r="X161" s="192">
        <v>0.43</v>
      </c>
      <c r="Y161" s="193">
        <v>9.86</v>
      </c>
      <c r="Z161" s="194"/>
    </row>
    <row r="162" spans="2:28" x14ac:dyDescent="0.25">
      <c r="B162" s="34" t="s">
        <v>179</v>
      </c>
      <c r="C162" s="98">
        <v>104.97</v>
      </c>
      <c r="D162" s="51"/>
      <c r="E162" s="26">
        <v>104.97</v>
      </c>
      <c r="F162" s="26"/>
      <c r="G162" s="26"/>
      <c r="H162" s="26"/>
      <c r="I162" s="26"/>
      <c r="J162" s="51"/>
      <c r="K162" s="26">
        <v>117.47</v>
      </c>
      <c r="L162" s="51"/>
      <c r="M162" s="26"/>
      <c r="N162" s="51"/>
      <c r="O162" s="26">
        <v>0</v>
      </c>
      <c r="P162" s="120">
        <v>22.25</v>
      </c>
      <c r="Q162" s="101">
        <v>4.6500000000000004</v>
      </c>
      <c r="R162" s="51"/>
      <c r="S162" s="103">
        <v>0</v>
      </c>
      <c r="T162" s="104">
        <v>0</v>
      </c>
      <c r="U162" s="104">
        <v>8.0399999999999991</v>
      </c>
      <c r="V162" s="190">
        <v>7.55</v>
      </c>
      <c r="W162" s="191">
        <v>0.5</v>
      </c>
      <c r="X162" s="251" t="s">
        <v>46</v>
      </c>
      <c r="Y162" s="193">
        <v>6.82</v>
      </c>
      <c r="Z162" s="194"/>
    </row>
    <row r="163" spans="2:28" x14ac:dyDescent="0.25">
      <c r="B163" s="34" t="s">
        <v>180</v>
      </c>
      <c r="C163" s="98">
        <v>96.49</v>
      </c>
      <c r="D163" s="51"/>
      <c r="E163" s="26">
        <v>96.49</v>
      </c>
      <c r="F163" s="26"/>
      <c r="G163" s="26"/>
      <c r="H163" s="26"/>
      <c r="I163" s="26"/>
      <c r="J163" s="51"/>
      <c r="K163" s="26">
        <v>35.799999999999997</v>
      </c>
      <c r="L163" s="51"/>
      <c r="M163" s="26"/>
      <c r="N163" s="51"/>
      <c r="O163" s="26">
        <v>0</v>
      </c>
      <c r="P163" s="100">
        <v>22.3</v>
      </c>
      <c r="Q163" s="101">
        <v>1.64</v>
      </c>
      <c r="R163" s="51"/>
      <c r="S163" s="103">
        <v>0</v>
      </c>
      <c r="T163" s="104">
        <v>0</v>
      </c>
      <c r="U163" s="104">
        <v>5.14</v>
      </c>
      <c r="V163" s="190">
        <v>5.57</v>
      </c>
      <c r="W163" s="191">
        <v>0.82</v>
      </c>
      <c r="X163" s="192">
        <v>0.1</v>
      </c>
      <c r="Y163" s="193">
        <v>8.8800000000000008</v>
      </c>
      <c r="Z163" s="194"/>
    </row>
    <row r="164" spans="2:28" x14ac:dyDescent="0.25">
      <c r="B164" s="34" t="s">
        <v>181</v>
      </c>
      <c r="C164" s="98">
        <v>70.72</v>
      </c>
      <c r="D164" s="51"/>
      <c r="E164" s="26">
        <v>70.72</v>
      </c>
      <c r="F164" s="26"/>
      <c r="G164" s="26"/>
      <c r="H164" s="26"/>
      <c r="I164" s="26"/>
      <c r="J164" s="51"/>
      <c r="K164" s="26">
        <v>96.17</v>
      </c>
      <c r="L164" s="51"/>
      <c r="M164" s="26"/>
      <c r="N164" s="51"/>
      <c r="O164" s="26">
        <v>0</v>
      </c>
      <c r="P164" s="100">
        <v>23.03</v>
      </c>
      <c r="Q164" s="101">
        <v>1.59</v>
      </c>
      <c r="R164" s="51"/>
      <c r="S164" s="103">
        <v>0</v>
      </c>
      <c r="T164" s="104">
        <v>0</v>
      </c>
      <c r="U164" s="104">
        <v>7.46</v>
      </c>
      <c r="V164" s="190">
        <v>5.48</v>
      </c>
      <c r="W164" s="191">
        <v>0.56999999999999995</v>
      </c>
      <c r="X164" s="192">
        <v>0.14000000000000001</v>
      </c>
      <c r="Y164" s="193">
        <v>9.5</v>
      </c>
      <c r="Z164" s="194">
        <v>35.58</v>
      </c>
    </row>
    <row r="165" spans="2:28" x14ac:dyDescent="0.25">
      <c r="B165" s="34" t="s">
        <v>182</v>
      </c>
      <c r="C165" s="98">
        <v>141.13999999999999</v>
      </c>
      <c r="D165" s="51"/>
      <c r="E165" s="26">
        <v>141.13999999999999</v>
      </c>
      <c r="F165" s="26"/>
      <c r="G165" s="26"/>
      <c r="H165" s="26"/>
      <c r="I165" s="26"/>
      <c r="J165" s="51"/>
      <c r="K165" s="26">
        <v>111.66</v>
      </c>
      <c r="L165" s="51"/>
      <c r="M165" s="26"/>
      <c r="N165" s="51"/>
      <c r="O165" s="26">
        <v>0</v>
      </c>
      <c r="P165" s="100">
        <v>22.77</v>
      </c>
      <c r="Q165" s="101">
        <v>0.56000000000000005</v>
      </c>
      <c r="R165" s="51"/>
      <c r="S165" s="103">
        <v>0</v>
      </c>
      <c r="T165" s="104">
        <v>0</v>
      </c>
      <c r="U165" s="104">
        <v>9.3699999999999992</v>
      </c>
      <c r="V165" s="190">
        <v>5.52</v>
      </c>
      <c r="W165" s="191">
        <v>0.44</v>
      </c>
      <c r="X165" s="251" t="s">
        <v>24</v>
      </c>
      <c r="Y165" s="193">
        <v>8.8800000000000008</v>
      </c>
      <c r="Z165" s="194">
        <v>0</v>
      </c>
    </row>
    <row r="166" spans="2:28" x14ac:dyDescent="0.25">
      <c r="B166" s="34" t="s">
        <v>183</v>
      </c>
      <c r="C166" s="98">
        <v>124.32</v>
      </c>
      <c r="D166" s="51"/>
      <c r="E166" s="26">
        <v>124.32</v>
      </c>
      <c r="F166" s="26"/>
      <c r="G166" s="26"/>
      <c r="H166" s="26"/>
      <c r="I166" s="26"/>
      <c r="J166" s="51"/>
      <c r="K166" s="26">
        <v>100.23</v>
      </c>
      <c r="L166" s="51"/>
      <c r="M166" s="26"/>
      <c r="N166" s="51"/>
      <c r="O166" s="26">
        <v>0</v>
      </c>
      <c r="P166" s="100">
        <v>36.47</v>
      </c>
      <c r="Q166" s="101">
        <v>27.57</v>
      </c>
      <c r="R166" s="51"/>
      <c r="S166" s="103">
        <v>0</v>
      </c>
      <c r="T166" s="104">
        <v>0.14000000000000001</v>
      </c>
      <c r="U166" s="104">
        <v>7.84</v>
      </c>
      <c r="V166" s="190">
        <v>16.190000000000001</v>
      </c>
      <c r="W166" s="191">
        <v>2.09</v>
      </c>
      <c r="X166" s="192">
        <v>0.31</v>
      </c>
      <c r="Y166" s="193">
        <v>6.76</v>
      </c>
      <c r="Z166" s="194">
        <v>33.29</v>
      </c>
      <c r="AB166" t="s">
        <v>184</v>
      </c>
    </row>
    <row r="167" spans="2:28" x14ac:dyDescent="0.25">
      <c r="B167" s="34" t="s">
        <v>185</v>
      </c>
      <c r="C167" s="98">
        <v>77.709999999999994</v>
      </c>
      <c r="D167" s="51"/>
      <c r="E167" s="26">
        <v>77.709999999999994</v>
      </c>
      <c r="F167" s="26"/>
      <c r="G167" s="26"/>
      <c r="H167" s="26"/>
      <c r="I167" s="26"/>
      <c r="J167" s="51"/>
      <c r="K167" s="26">
        <v>98.33</v>
      </c>
      <c r="L167" s="51"/>
      <c r="M167" s="26"/>
      <c r="N167" s="51"/>
      <c r="O167" s="26">
        <v>0</v>
      </c>
      <c r="P167" s="100">
        <v>36.56</v>
      </c>
      <c r="Q167" s="101">
        <v>18.53</v>
      </c>
      <c r="R167" s="51"/>
      <c r="S167" s="103">
        <v>0</v>
      </c>
      <c r="T167" s="104">
        <v>0</v>
      </c>
      <c r="U167" s="104">
        <v>42.4</v>
      </c>
      <c r="V167" s="190">
        <v>9.5399999999999991</v>
      </c>
      <c r="W167" s="191">
        <v>0</v>
      </c>
      <c r="X167" s="192">
        <v>0.49</v>
      </c>
      <c r="Y167" s="193">
        <v>3.27</v>
      </c>
      <c r="Z167" s="194"/>
    </row>
    <row r="168" spans="2:28" x14ac:dyDescent="0.25">
      <c r="B168" s="34" t="s">
        <v>186</v>
      </c>
      <c r="C168" s="98">
        <v>1277.8699999999999</v>
      </c>
      <c r="D168" s="51"/>
      <c r="E168" s="26">
        <v>1277.8699999999999</v>
      </c>
      <c r="F168" s="26"/>
      <c r="G168" s="26"/>
      <c r="H168" s="26"/>
      <c r="I168" s="26"/>
      <c r="J168" s="51"/>
      <c r="K168" s="26">
        <v>398.73</v>
      </c>
      <c r="L168" s="51"/>
      <c r="M168" s="26"/>
      <c r="N168" s="51"/>
      <c r="O168" s="26">
        <v>0</v>
      </c>
      <c r="P168" s="100">
        <v>207.73</v>
      </c>
      <c r="Q168" s="101">
        <v>215.63</v>
      </c>
      <c r="R168" s="51"/>
      <c r="S168" s="103">
        <v>0</v>
      </c>
      <c r="T168" s="104">
        <v>3.46</v>
      </c>
      <c r="U168" s="104">
        <v>15.74</v>
      </c>
      <c r="V168" s="190">
        <v>43.26</v>
      </c>
      <c r="W168" s="191">
        <v>0</v>
      </c>
      <c r="X168" s="192">
        <v>5.5</v>
      </c>
      <c r="Y168" s="193">
        <v>15.7</v>
      </c>
      <c r="Z168" s="194"/>
      <c r="AB168" t="s">
        <v>189</v>
      </c>
    </row>
    <row r="169" spans="2:28" x14ac:dyDescent="0.25">
      <c r="B169" s="34" t="s">
        <v>187</v>
      </c>
      <c r="C169" s="98">
        <v>1036.08</v>
      </c>
      <c r="D169" s="51"/>
      <c r="E169" s="26">
        <v>931.38</v>
      </c>
      <c r="F169" s="26"/>
      <c r="G169" s="26"/>
      <c r="H169" s="26"/>
      <c r="I169" s="26"/>
      <c r="J169" s="51"/>
      <c r="K169" s="26">
        <v>383.92</v>
      </c>
      <c r="L169" s="51"/>
      <c r="M169" s="26"/>
      <c r="N169" s="51"/>
      <c r="O169" s="26">
        <v>104.7</v>
      </c>
      <c r="P169" s="100">
        <v>172.25</v>
      </c>
      <c r="Q169" s="101">
        <v>138.13</v>
      </c>
      <c r="R169" s="51"/>
      <c r="S169" s="103">
        <v>0</v>
      </c>
      <c r="T169" s="104">
        <v>3.56</v>
      </c>
      <c r="U169" s="104">
        <v>30.02</v>
      </c>
      <c r="V169" s="190">
        <v>88.87</v>
      </c>
      <c r="W169" s="191">
        <v>2.52</v>
      </c>
      <c r="X169" s="192">
        <v>1.71</v>
      </c>
      <c r="Y169" s="193">
        <v>8.2899999999999991</v>
      </c>
      <c r="Z169" s="194">
        <v>0</v>
      </c>
      <c r="AB169" t="s">
        <v>188</v>
      </c>
    </row>
    <row r="170" spans="2:28" x14ac:dyDescent="0.25">
      <c r="B170" s="34" t="s">
        <v>190</v>
      </c>
      <c r="C170" s="98">
        <v>928.42</v>
      </c>
      <c r="D170" s="51"/>
      <c r="E170" s="26">
        <v>919.07</v>
      </c>
      <c r="F170" s="26"/>
      <c r="G170" s="26"/>
      <c r="H170" s="26"/>
      <c r="I170" s="26"/>
      <c r="J170" s="51"/>
      <c r="K170" s="26">
        <v>422.44</v>
      </c>
      <c r="L170" s="51"/>
      <c r="M170" s="26"/>
      <c r="N170" s="51"/>
      <c r="O170" s="26">
        <v>9.35</v>
      </c>
      <c r="P170" s="100">
        <v>166.69</v>
      </c>
      <c r="Q170" s="101">
        <v>538.13</v>
      </c>
      <c r="R170" s="51"/>
      <c r="S170" s="103">
        <v>8.41</v>
      </c>
      <c r="T170" s="104">
        <v>8.26</v>
      </c>
      <c r="U170" s="104">
        <v>103.78</v>
      </c>
      <c r="V170" s="190">
        <v>128.16999999999999</v>
      </c>
      <c r="W170" s="191">
        <v>12.5</v>
      </c>
      <c r="X170" s="192">
        <v>13.69</v>
      </c>
      <c r="Y170" s="193">
        <v>23.52</v>
      </c>
      <c r="Z170" s="194"/>
      <c r="AB170" t="s">
        <v>191</v>
      </c>
    </row>
    <row r="171" spans="2:28" x14ac:dyDescent="0.25">
      <c r="B171" s="34">
        <v>44662</v>
      </c>
      <c r="C171" s="98">
        <v>1140.3900000000001</v>
      </c>
      <c r="D171" s="51"/>
      <c r="E171" s="26">
        <v>1110.29</v>
      </c>
      <c r="F171" s="26"/>
      <c r="G171" s="26"/>
      <c r="H171" s="26"/>
      <c r="I171" s="26"/>
      <c r="J171" s="51"/>
      <c r="K171" s="26">
        <v>467.9</v>
      </c>
      <c r="L171" s="51"/>
      <c r="M171" s="26"/>
      <c r="N171" s="51"/>
      <c r="O171" s="26">
        <v>30.1</v>
      </c>
      <c r="P171" s="100">
        <v>169.85</v>
      </c>
      <c r="Q171" s="101">
        <v>129.71</v>
      </c>
      <c r="R171" s="51"/>
      <c r="S171" s="103">
        <v>0</v>
      </c>
      <c r="T171" s="104">
        <v>4.05</v>
      </c>
      <c r="U171" s="104">
        <v>112.03</v>
      </c>
      <c r="V171" s="190">
        <v>31.9</v>
      </c>
      <c r="W171" s="191">
        <v>0</v>
      </c>
      <c r="X171" s="192">
        <v>0.6</v>
      </c>
      <c r="Y171" s="193">
        <v>6.87</v>
      </c>
      <c r="Z171" s="194">
        <v>0</v>
      </c>
    </row>
    <row r="172" spans="2:28" x14ac:dyDescent="0.25">
      <c r="B172" s="34">
        <v>44672</v>
      </c>
      <c r="C172" s="98">
        <v>1484.99</v>
      </c>
      <c r="D172" s="51"/>
      <c r="E172" s="26">
        <v>1484.99</v>
      </c>
      <c r="F172" s="26"/>
      <c r="G172" s="26"/>
      <c r="H172" s="26"/>
      <c r="I172" s="26"/>
      <c r="J172" s="51"/>
      <c r="K172" s="26">
        <v>524.36</v>
      </c>
      <c r="L172" s="51"/>
      <c r="M172" s="26"/>
      <c r="N172" s="51"/>
      <c r="O172" s="26">
        <v>0</v>
      </c>
      <c r="P172" s="100">
        <v>174.2</v>
      </c>
      <c r="Q172" s="101">
        <v>122.05</v>
      </c>
      <c r="R172" s="51"/>
      <c r="S172" s="103">
        <v>0</v>
      </c>
      <c r="T172" s="104">
        <v>1.52</v>
      </c>
      <c r="U172" s="104">
        <v>32.33</v>
      </c>
      <c r="V172" s="190">
        <v>66.959999999999994</v>
      </c>
      <c r="W172" s="191">
        <v>10.5</v>
      </c>
      <c r="X172" s="192">
        <v>1.17</v>
      </c>
      <c r="Y172" s="193">
        <v>16.52</v>
      </c>
      <c r="Z172" s="194">
        <v>0</v>
      </c>
      <c r="AB172" t="s">
        <v>192</v>
      </c>
    </row>
    <row r="173" spans="2:28" x14ac:dyDescent="0.25">
      <c r="B173" s="34" t="s">
        <v>193</v>
      </c>
      <c r="C173" s="98">
        <v>630.34</v>
      </c>
      <c r="D173" s="51"/>
      <c r="E173" s="26">
        <v>630.34</v>
      </c>
      <c r="F173" s="26"/>
      <c r="G173" s="26"/>
      <c r="H173" s="26"/>
      <c r="I173" s="26"/>
      <c r="J173" s="51"/>
      <c r="K173" s="26">
        <v>279.67</v>
      </c>
      <c r="L173" s="51"/>
      <c r="M173" s="26"/>
      <c r="N173" s="51"/>
      <c r="O173" s="26">
        <v>0</v>
      </c>
      <c r="P173" s="100">
        <v>102.73</v>
      </c>
      <c r="Q173" s="101">
        <v>91.03</v>
      </c>
      <c r="R173" s="51"/>
      <c r="S173" s="103">
        <v>0</v>
      </c>
      <c r="T173" s="104">
        <v>2.27</v>
      </c>
      <c r="U173" s="104">
        <v>30.57</v>
      </c>
      <c r="V173" s="190">
        <v>15.13</v>
      </c>
      <c r="W173" s="191">
        <v>4.78</v>
      </c>
      <c r="X173" s="192">
        <v>0.34</v>
      </c>
      <c r="Y173" s="193">
        <v>12.5</v>
      </c>
      <c r="Z173" s="194">
        <v>0</v>
      </c>
    </row>
    <row r="174" spans="2:28" x14ac:dyDescent="0.25">
      <c r="B174" s="34">
        <v>44686</v>
      </c>
      <c r="C174" s="98">
        <v>1121.72</v>
      </c>
      <c r="D174" s="51"/>
      <c r="E174" s="26">
        <v>1097.79</v>
      </c>
      <c r="F174" s="26"/>
      <c r="G174" s="26"/>
      <c r="H174" s="26"/>
      <c r="I174" s="26"/>
      <c r="J174" s="51"/>
      <c r="K174" s="26">
        <v>555.1</v>
      </c>
      <c r="L174" s="51"/>
      <c r="M174" s="26"/>
      <c r="N174" s="51"/>
      <c r="O174" s="26">
        <v>23.93</v>
      </c>
      <c r="P174" s="100">
        <v>121.01</v>
      </c>
      <c r="Q174" s="101">
        <v>98.41</v>
      </c>
      <c r="R174" s="51"/>
      <c r="S174" s="103">
        <v>0</v>
      </c>
      <c r="T174" s="104">
        <v>0.31</v>
      </c>
      <c r="U174" s="104">
        <v>70.88</v>
      </c>
      <c r="V174" s="190">
        <v>52.87</v>
      </c>
      <c r="W174" s="191">
        <v>9.11</v>
      </c>
      <c r="X174" s="192">
        <v>0.22</v>
      </c>
      <c r="Y174" s="193">
        <v>7.98</v>
      </c>
      <c r="Z174" s="194">
        <v>0</v>
      </c>
      <c r="AB174" t="s">
        <v>195</v>
      </c>
    </row>
    <row r="175" spans="2:28" x14ac:dyDescent="0.25">
      <c r="B175" s="34" t="s">
        <v>196</v>
      </c>
      <c r="C175" s="98">
        <v>542.28</v>
      </c>
      <c r="D175" s="51"/>
      <c r="E175" s="26">
        <v>542.28</v>
      </c>
      <c r="F175" s="26"/>
      <c r="G175" s="26"/>
      <c r="H175" s="26"/>
      <c r="I175" s="26"/>
      <c r="J175" s="51"/>
      <c r="K175" s="26">
        <v>232.67</v>
      </c>
      <c r="L175" s="51"/>
      <c r="M175" s="26"/>
      <c r="N175" s="51"/>
      <c r="O175" s="26">
        <v>0</v>
      </c>
      <c r="P175" s="100">
        <v>89.39</v>
      </c>
      <c r="Q175" s="101">
        <v>56.66</v>
      </c>
      <c r="R175" s="51"/>
      <c r="S175" s="103">
        <v>0</v>
      </c>
      <c r="T175" s="104">
        <v>2.2000000000000002</v>
      </c>
      <c r="U175" s="104">
        <v>35.35</v>
      </c>
      <c r="V175" s="190">
        <v>23.67</v>
      </c>
      <c r="W175" s="191">
        <v>1.86</v>
      </c>
      <c r="X175" s="259" t="s">
        <v>24</v>
      </c>
      <c r="Y175" s="193">
        <v>4.63</v>
      </c>
      <c r="Z175" s="194">
        <v>0</v>
      </c>
    </row>
    <row r="176" spans="2:28" x14ac:dyDescent="0.25">
      <c r="B176" s="34" t="s">
        <v>197</v>
      </c>
      <c r="C176" s="98">
        <v>463.92</v>
      </c>
      <c r="D176" s="51"/>
      <c r="E176" s="26">
        <v>463.92</v>
      </c>
      <c r="F176" s="26"/>
      <c r="G176" s="26"/>
      <c r="H176" s="26"/>
      <c r="I176" s="26"/>
      <c r="J176" s="51"/>
      <c r="K176" s="26">
        <v>179.14</v>
      </c>
      <c r="L176" s="51"/>
      <c r="M176" s="26"/>
      <c r="N176" s="51"/>
      <c r="O176" s="26">
        <v>0</v>
      </c>
      <c r="P176" s="100">
        <v>68.17</v>
      </c>
      <c r="Q176" s="101">
        <v>46.88</v>
      </c>
      <c r="R176" s="51"/>
      <c r="S176" s="103">
        <v>0</v>
      </c>
      <c r="T176" s="104">
        <v>0.4</v>
      </c>
      <c r="U176" s="104">
        <v>27.25</v>
      </c>
      <c r="V176" s="190">
        <v>20.190000000000001</v>
      </c>
      <c r="W176" s="191">
        <v>1.56</v>
      </c>
      <c r="X176" s="259" t="s">
        <v>24</v>
      </c>
      <c r="Y176" s="193">
        <v>8.58</v>
      </c>
      <c r="Z176" s="194">
        <v>0</v>
      </c>
    </row>
    <row r="177" spans="2:26" x14ac:dyDescent="0.25">
      <c r="B177" s="34" t="s">
        <v>198</v>
      </c>
      <c r="C177" s="98">
        <v>296.7</v>
      </c>
      <c r="D177" s="51"/>
      <c r="E177" s="26">
        <v>296.7</v>
      </c>
      <c r="F177" s="26"/>
      <c r="G177" s="26"/>
      <c r="H177" s="26"/>
      <c r="I177" s="26"/>
      <c r="J177" s="51"/>
      <c r="K177" s="26">
        <v>154.55000000000001</v>
      </c>
      <c r="L177" s="51"/>
      <c r="M177" s="26"/>
      <c r="N177" s="51"/>
      <c r="O177" s="26">
        <v>0</v>
      </c>
      <c r="P177" s="100">
        <v>48</v>
      </c>
      <c r="Q177" s="101">
        <v>56.33</v>
      </c>
      <c r="R177" s="51"/>
      <c r="S177" s="103">
        <v>0</v>
      </c>
      <c r="T177" s="104">
        <v>0.17</v>
      </c>
      <c r="U177" s="104">
        <v>23.25</v>
      </c>
      <c r="V177" s="190">
        <v>5.31</v>
      </c>
      <c r="W177" s="191">
        <v>1.38</v>
      </c>
      <c r="X177" s="192">
        <v>0.36</v>
      </c>
      <c r="Y177" s="193">
        <v>4.45</v>
      </c>
      <c r="Z177" s="194">
        <v>0</v>
      </c>
    </row>
    <row r="178" spans="2:26" x14ac:dyDescent="0.25">
      <c r="B178" s="34">
        <v>44714</v>
      </c>
      <c r="C178" s="98">
        <v>153.5</v>
      </c>
      <c r="D178" s="51"/>
      <c r="E178" s="26">
        <v>153.5</v>
      </c>
      <c r="F178" s="26"/>
      <c r="G178" s="26"/>
      <c r="H178" s="26"/>
      <c r="I178" s="26"/>
      <c r="J178" s="51"/>
      <c r="K178" s="26">
        <v>143.11000000000001</v>
      </c>
      <c r="L178" s="51"/>
      <c r="M178" s="26"/>
      <c r="N178" s="51"/>
      <c r="O178" s="26">
        <v>0</v>
      </c>
      <c r="P178" s="100">
        <v>61.97</v>
      </c>
      <c r="Q178" s="101">
        <v>52.01</v>
      </c>
      <c r="R178" s="51"/>
      <c r="S178" s="103">
        <v>0</v>
      </c>
      <c r="T178" s="104">
        <v>0.24</v>
      </c>
      <c r="U178" s="104">
        <v>36.15</v>
      </c>
      <c r="V178" s="190">
        <v>9.06</v>
      </c>
      <c r="W178" s="191">
        <v>3.84</v>
      </c>
      <c r="X178" s="192">
        <v>0.71</v>
      </c>
      <c r="Y178" s="193">
        <v>10.98</v>
      </c>
      <c r="Z178" s="194">
        <v>0</v>
      </c>
    </row>
    <row r="179" spans="2:26" x14ac:dyDescent="0.25">
      <c r="B179" s="34">
        <v>44715</v>
      </c>
      <c r="C179" s="98">
        <v>226.06</v>
      </c>
      <c r="D179" s="51"/>
      <c r="E179" s="26">
        <v>226.06</v>
      </c>
      <c r="F179" s="26"/>
      <c r="G179" s="26"/>
      <c r="H179" s="26"/>
      <c r="I179" s="26"/>
      <c r="J179" s="51"/>
      <c r="K179" s="26">
        <v>163.32</v>
      </c>
      <c r="L179" s="51"/>
      <c r="M179" s="26"/>
      <c r="N179" s="51"/>
      <c r="O179" s="26">
        <v>0</v>
      </c>
      <c r="P179" s="100">
        <v>23.91</v>
      </c>
      <c r="Q179" s="101">
        <v>54.64</v>
      </c>
      <c r="R179" s="51"/>
      <c r="S179" s="103"/>
      <c r="T179" s="104"/>
      <c r="U179" s="104">
        <v>74.28</v>
      </c>
      <c r="V179" s="190">
        <v>8.58</v>
      </c>
      <c r="W179" s="191">
        <v>5.73</v>
      </c>
      <c r="X179" s="192"/>
      <c r="Y179" s="193">
        <v>12.73</v>
      </c>
      <c r="Z179" s="194"/>
    </row>
    <row r="180" spans="2:26" x14ac:dyDescent="0.25">
      <c r="B180" s="34">
        <v>44716</v>
      </c>
      <c r="C180" s="98">
        <v>180.49</v>
      </c>
      <c r="D180" s="51"/>
      <c r="E180" s="26">
        <v>180.49</v>
      </c>
      <c r="F180" s="26"/>
      <c r="G180" s="26"/>
      <c r="H180" s="26"/>
      <c r="I180" s="26"/>
      <c r="J180" s="51"/>
      <c r="K180" s="26">
        <v>150.30000000000001</v>
      </c>
      <c r="L180" s="51"/>
      <c r="M180" s="26"/>
      <c r="N180" s="51"/>
      <c r="O180" s="26">
        <v>0</v>
      </c>
      <c r="P180" s="100">
        <v>20.22</v>
      </c>
      <c r="Q180" s="101">
        <v>68.58</v>
      </c>
      <c r="R180" s="51"/>
      <c r="S180" s="103"/>
      <c r="T180" s="104"/>
      <c r="U180" s="104">
        <v>90.98</v>
      </c>
      <c r="V180" s="190">
        <v>15.12</v>
      </c>
      <c r="W180" s="191">
        <v>9.32</v>
      </c>
      <c r="X180" s="192"/>
      <c r="Y180" s="193">
        <v>16.07</v>
      </c>
      <c r="Z180" s="194"/>
    </row>
    <row r="181" spans="2:26" x14ac:dyDescent="0.25">
      <c r="B181" s="34">
        <v>44717</v>
      </c>
      <c r="C181" s="98">
        <v>174.06</v>
      </c>
      <c r="D181" s="51"/>
      <c r="E181" s="26">
        <v>174.06</v>
      </c>
      <c r="F181" s="26"/>
      <c r="G181" s="26"/>
      <c r="H181" s="26"/>
      <c r="I181" s="26"/>
      <c r="J181" s="51"/>
      <c r="K181" s="26">
        <v>141.58000000000001</v>
      </c>
      <c r="L181" s="51"/>
      <c r="M181" s="26"/>
      <c r="N181" s="51"/>
      <c r="O181" s="26">
        <v>0</v>
      </c>
      <c r="P181" s="100">
        <v>20.79</v>
      </c>
      <c r="Q181" s="101">
        <v>64.98</v>
      </c>
      <c r="R181" s="51"/>
      <c r="S181" s="103"/>
      <c r="T181" s="104"/>
      <c r="U181" s="104">
        <v>77.13</v>
      </c>
      <c r="V181" s="190">
        <v>17.63</v>
      </c>
      <c r="W181" s="191">
        <v>5.88</v>
      </c>
      <c r="X181" s="192"/>
      <c r="Y181" s="193">
        <v>13.12</v>
      </c>
      <c r="Z181" s="194"/>
    </row>
    <row r="182" spans="2:26" x14ac:dyDescent="0.25">
      <c r="B182" s="34">
        <v>44718</v>
      </c>
      <c r="C182" s="98">
        <v>140.47999999999999</v>
      </c>
      <c r="D182" s="51"/>
      <c r="E182" s="26">
        <v>140.47999999999999</v>
      </c>
      <c r="F182" s="26"/>
      <c r="G182" s="26"/>
      <c r="H182" s="26"/>
      <c r="I182" s="26"/>
      <c r="J182" s="51"/>
      <c r="K182" s="26">
        <v>129.32</v>
      </c>
      <c r="L182" s="51"/>
      <c r="M182" s="26"/>
      <c r="N182" s="51"/>
      <c r="O182" s="26">
        <v>0</v>
      </c>
      <c r="P182" s="100">
        <v>19</v>
      </c>
      <c r="Q182" s="101">
        <v>38.799999999999997</v>
      </c>
      <c r="R182" s="51"/>
      <c r="S182" s="103"/>
      <c r="T182" s="104"/>
      <c r="U182" s="104">
        <v>62.31</v>
      </c>
      <c r="V182" s="190">
        <v>10.4</v>
      </c>
      <c r="W182" s="191">
        <v>4.17</v>
      </c>
      <c r="X182" s="192"/>
      <c r="Y182" s="193">
        <v>10.3</v>
      </c>
      <c r="Z182" s="194"/>
    </row>
    <row r="183" spans="2:26" x14ac:dyDescent="0.25">
      <c r="B183" s="34">
        <v>44719</v>
      </c>
      <c r="C183" s="98">
        <v>220.2</v>
      </c>
      <c r="D183" s="51"/>
      <c r="E183" s="26">
        <v>220.2</v>
      </c>
      <c r="F183" s="26"/>
      <c r="G183" s="26"/>
      <c r="H183" s="26"/>
      <c r="I183" s="26"/>
      <c r="J183" s="51"/>
      <c r="K183" s="26">
        <v>133.63999999999999</v>
      </c>
      <c r="L183" s="51"/>
      <c r="M183" s="26"/>
      <c r="N183" s="51"/>
      <c r="O183" s="26">
        <v>0</v>
      </c>
      <c r="P183" s="100">
        <v>41.97</v>
      </c>
      <c r="Q183" s="101">
        <v>24.28</v>
      </c>
      <c r="R183" s="51"/>
      <c r="S183" s="103">
        <v>0</v>
      </c>
      <c r="T183" s="265">
        <v>0</v>
      </c>
      <c r="U183" s="104">
        <v>43.65</v>
      </c>
      <c r="V183" s="190">
        <v>12.91</v>
      </c>
      <c r="W183" s="191">
        <v>3.74</v>
      </c>
      <c r="X183" s="264" t="s">
        <v>24</v>
      </c>
      <c r="Y183" s="193">
        <v>13.9</v>
      </c>
      <c r="Z183" s="194">
        <v>0</v>
      </c>
    </row>
    <row r="184" spans="2:26" x14ac:dyDescent="0.25">
      <c r="B184" s="34">
        <v>44720</v>
      </c>
      <c r="C184" s="98">
        <v>239.8</v>
      </c>
      <c r="D184" s="51"/>
      <c r="E184" s="26">
        <v>239.8</v>
      </c>
      <c r="F184" s="26"/>
      <c r="G184" s="26"/>
      <c r="H184" s="51"/>
      <c r="I184" s="26">
        <v>133.63999999999999</v>
      </c>
      <c r="J184" s="51"/>
      <c r="K184" s="26">
        <v>119.04</v>
      </c>
      <c r="L184" s="51"/>
      <c r="M184" s="26"/>
      <c r="N184" s="51"/>
      <c r="O184" s="26">
        <v>0</v>
      </c>
      <c r="P184" s="100">
        <v>24.61</v>
      </c>
      <c r="Q184" s="101">
        <v>5.99</v>
      </c>
      <c r="R184" s="51"/>
      <c r="S184" s="103"/>
      <c r="T184" s="104"/>
      <c r="U184" s="104">
        <v>18.68</v>
      </c>
      <c r="V184" s="190">
        <v>9.98</v>
      </c>
      <c r="W184" s="191">
        <v>2.23</v>
      </c>
      <c r="X184" s="264"/>
      <c r="Y184" s="193">
        <v>12.45</v>
      </c>
      <c r="Z184" s="194"/>
    </row>
    <row r="185" spans="2:26" x14ac:dyDescent="0.25">
      <c r="B185" s="34">
        <v>44721</v>
      </c>
      <c r="C185" s="98">
        <v>194.67</v>
      </c>
      <c r="D185" s="51"/>
      <c r="E185" s="26">
        <v>194.67</v>
      </c>
      <c r="F185" s="26"/>
      <c r="G185" s="26"/>
      <c r="H185" s="26"/>
      <c r="I185" s="26"/>
      <c r="J185" s="51"/>
      <c r="K185" s="26">
        <v>80.819999999999993</v>
      </c>
      <c r="L185" s="51"/>
      <c r="M185" s="26"/>
      <c r="N185" s="51"/>
      <c r="O185" s="26">
        <v>0</v>
      </c>
      <c r="P185" s="120">
        <v>23.38</v>
      </c>
      <c r="Q185" s="101">
        <v>6.51</v>
      </c>
      <c r="R185" s="51"/>
      <c r="S185" s="103">
        <v>0</v>
      </c>
      <c r="T185" s="104">
        <v>0</v>
      </c>
      <c r="U185" s="104">
        <v>18</v>
      </c>
      <c r="V185" s="190">
        <v>1.89</v>
      </c>
      <c r="W185" s="191">
        <v>2.0699999999999998</v>
      </c>
      <c r="X185" s="192"/>
      <c r="Y185" s="193">
        <v>14.8</v>
      </c>
      <c r="Z185" s="194"/>
    </row>
    <row r="186" spans="2:26" x14ac:dyDescent="0.25">
      <c r="B186" s="34">
        <v>44722</v>
      </c>
      <c r="C186" s="98">
        <f>IF(E186="&lt; LC",O186,E186+O186)</f>
        <v>275.79000000000002</v>
      </c>
      <c r="D186" s="51"/>
      <c r="E186" s="26">
        <v>275.79000000000002</v>
      </c>
      <c r="F186" s="26"/>
      <c r="G186" s="26"/>
      <c r="H186" s="26"/>
      <c r="I186" s="26"/>
      <c r="J186" s="51"/>
      <c r="K186" s="26">
        <v>102.3</v>
      </c>
      <c r="L186" s="51"/>
      <c r="M186" s="26"/>
      <c r="N186" s="51"/>
      <c r="O186" s="26">
        <v>0</v>
      </c>
      <c r="P186" s="120">
        <v>22.73</v>
      </c>
      <c r="Q186" s="101">
        <v>3.38</v>
      </c>
      <c r="R186" s="51"/>
      <c r="S186" s="103"/>
      <c r="T186" s="104"/>
      <c r="U186" s="104">
        <v>30.94</v>
      </c>
      <c r="V186" s="190">
        <v>14.61</v>
      </c>
      <c r="W186" s="191">
        <v>1.5</v>
      </c>
      <c r="X186" s="192"/>
      <c r="Y186" s="193">
        <v>16.920000000000002</v>
      </c>
      <c r="Z186" s="194"/>
    </row>
    <row r="187" spans="2:26" x14ac:dyDescent="0.25">
      <c r="B187" s="34">
        <v>44723</v>
      </c>
      <c r="C187" s="98">
        <f>IF(E187="&lt; LC",O187,E187+O187)</f>
        <v>301.72000000000003</v>
      </c>
      <c r="D187" s="51"/>
      <c r="E187" s="26">
        <v>301.72000000000003</v>
      </c>
      <c r="F187" s="26"/>
      <c r="G187" s="26"/>
      <c r="H187" s="26"/>
      <c r="I187" s="26"/>
      <c r="J187" s="51"/>
      <c r="K187" s="26">
        <v>126.31</v>
      </c>
      <c r="L187" s="51"/>
      <c r="M187" s="26"/>
      <c r="N187" s="51"/>
      <c r="O187" s="26">
        <v>0</v>
      </c>
      <c r="P187" s="120">
        <v>26.15</v>
      </c>
      <c r="Q187" s="101">
        <v>6.46</v>
      </c>
      <c r="R187" s="51"/>
      <c r="S187" s="103"/>
      <c r="T187" s="104"/>
      <c r="U187" s="104">
        <v>20.93</v>
      </c>
      <c r="V187" s="190">
        <v>12.05</v>
      </c>
      <c r="W187" s="191">
        <v>2.81</v>
      </c>
      <c r="X187" s="192"/>
      <c r="Y187" s="193">
        <v>0.20599999999999999</v>
      </c>
      <c r="Z187" s="194"/>
    </row>
    <row r="188" spans="2:26" x14ac:dyDescent="0.25">
      <c r="B188" s="34">
        <v>44724</v>
      </c>
      <c r="C188" s="98">
        <v>318.2</v>
      </c>
      <c r="D188" s="51"/>
      <c r="E188" s="26">
        <v>318.2</v>
      </c>
      <c r="F188" s="26"/>
      <c r="G188" s="26"/>
      <c r="H188" s="26"/>
      <c r="I188" s="26"/>
      <c r="J188" s="51"/>
      <c r="K188" s="26">
        <v>86.12</v>
      </c>
      <c r="L188" s="51"/>
      <c r="M188" s="26"/>
      <c r="N188" s="51"/>
      <c r="O188" s="26">
        <v>0</v>
      </c>
      <c r="P188" s="100">
        <v>23.95</v>
      </c>
      <c r="Q188" s="101">
        <v>0.63</v>
      </c>
      <c r="R188" s="51"/>
      <c r="S188" s="103"/>
      <c r="T188" s="104"/>
      <c r="U188" s="104">
        <v>33.840000000000003</v>
      </c>
      <c r="V188" s="190">
        <v>8.31</v>
      </c>
      <c r="W188" s="191">
        <v>2.7</v>
      </c>
      <c r="X188" s="192"/>
      <c r="Y188" s="193">
        <v>11.65</v>
      </c>
      <c r="Z188" s="194"/>
    </row>
    <row r="189" spans="2:26" x14ac:dyDescent="0.25">
      <c r="B189" s="34">
        <v>44725</v>
      </c>
      <c r="C189" s="98">
        <v>262.3</v>
      </c>
      <c r="D189" s="51"/>
      <c r="E189" s="26">
        <v>262.3</v>
      </c>
      <c r="F189" s="26"/>
      <c r="G189" s="26"/>
      <c r="H189" s="26"/>
      <c r="I189" s="26"/>
      <c r="J189" s="51"/>
      <c r="K189" s="26">
        <v>71.790000000000006</v>
      </c>
      <c r="L189" s="51"/>
      <c r="M189" s="26"/>
      <c r="N189" s="51"/>
      <c r="O189" s="26">
        <v>0</v>
      </c>
      <c r="P189" s="100">
        <v>32.99</v>
      </c>
      <c r="Q189" s="101">
        <v>8.3000000000000007</v>
      </c>
      <c r="R189" s="51"/>
      <c r="S189" s="103"/>
      <c r="T189" s="104"/>
      <c r="U189" s="104">
        <v>19.66</v>
      </c>
      <c r="V189" s="190">
        <v>10.28</v>
      </c>
      <c r="W189" s="191">
        <v>2.8</v>
      </c>
      <c r="X189" s="192"/>
      <c r="Y189" s="193">
        <v>4.3499999999999996</v>
      </c>
      <c r="Z189" s="194"/>
    </row>
    <row r="190" spans="2:26" x14ac:dyDescent="0.25">
      <c r="B190" s="34">
        <v>44726</v>
      </c>
      <c r="C190" s="98">
        <v>232.9</v>
      </c>
      <c r="D190" s="51"/>
      <c r="E190" s="26">
        <v>232.9</v>
      </c>
      <c r="F190" s="26"/>
      <c r="G190" s="26"/>
      <c r="H190" s="26"/>
      <c r="I190" s="26"/>
      <c r="J190" s="51"/>
      <c r="K190" s="26">
        <v>89.64</v>
      </c>
      <c r="L190" s="51"/>
      <c r="M190" s="26"/>
      <c r="N190" s="51"/>
      <c r="O190" s="26">
        <v>0</v>
      </c>
      <c r="P190" s="100">
        <v>22.15</v>
      </c>
      <c r="Q190" s="101">
        <v>0</v>
      </c>
      <c r="R190" s="51"/>
      <c r="S190" s="103"/>
      <c r="T190" s="104"/>
      <c r="U190" s="104">
        <v>17.670000000000002</v>
      </c>
      <c r="V190" s="190">
        <v>7.02</v>
      </c>
      <c r="W190" s="191">
        <v>1.44</v>
      </c>
      <c r="X190" s="192"/>
      <c r="Y190" s="193">
        <v>5.76</v>
      </c>
      <c r="Z190" s="194"/>
    </row>
    <row r="191" spans="2:26" x14ac:dyDescent="0.25">
      <c r="B191" s="34">
        <v>44727</v>
      </c>
      <c r="C191" s="98">
        <v>193.6</v>
      </c>
      <c r="D191" s="51"/>
      <c r="E191" s="26">
        <v>193.6</v>
      </c>
      <c r="F191" s="26"/>
      <c r="G191" s="26"/>
      <c r="H191" s="26"/>
      <c r="I191" s="26"/>
      <c r="J191" s="51"/>
      <c r="K191" s="26">
        <v>62.32</v>
      </c>
      <c r="L191" s="51"/>
      <c r="M191" s="26"/>
      <c r="N191" s="51"/>
      <c r="O191" s="26">
        <v>0</v>
      </c>
      <c r="P191" s="100">
        <v>17.13</v>
      </c>
      <c r="Q191" s="101">
        <v>0</v>
      </c>
      <c r="R191" s="51"/>
      <c r="S191" s="103"/>
      <c r="T191" s="104"/>
      <c r="U191" s="104">
        <v>25.48</v>
      </c>
      <c r="V191" s="190">
        <v>9.8000000000000007</v>
      </c>
      <c r="W191" s="191">
        <v>0</v>
      </c>
      <c r="X191" s="192"/>
      <c r="Y191" s="193">
        <v>8.6</v>
      </c>
      <c r="Z191" s="194"/>
    </row>
    <row r="192" spans="2:26" x14ac:dyDescent="0.25">
      <c r="B192" s="34">
        <v>44728</v>
      </c>
      <c r="C192" s="98">
        <f>IF(E192="&lt; LC",O192,E192+O192)</f>
        <v>319.99</v>
      </c>
      <c r="D192" s="51"/>
      <c r="E192" s="26">
        <v>281.55</v>
      </c>
      <c r="F192" s="26"/>
      <c r="G192" s="26"/>
      <c r="H192" s="26"/>
      <c r="I192" s="26"/>
      <c r="J192" s="51"/>
      <c r="K192" s="26">
        <v>79.97</v>
      </c>
      <c r="L192" s="51"/>
      <c r="M192" s="26"/>
      <c r="N192" s="51"/>
      <c r="O192" s="26">
        <v>38.44</v>
      </c>
      <c r="P192" s="120">
        <v>16.309999999999999</v>
      </c>
      <c r="Q192" s="101">
        <v>0</v>
      </c>
      <c r="R192" s="51"/>
      <c r="S192" s="103">
        <v>0</v>
      </c>
      <c r="T192" s="104">
        <v>0</v>
      </c>
      <c r="U192" s="104">
        <v>14.44</v>
      </c>
      <c r="V192" s="190">
        <v>11.6</v>
      </c>
      <c r="W192" s="191">
        <v>0</v>
      </c>
      <c r="X192" s="264" t="s">
        <v>24</v>
      </c>
      <c r="Y192" s="193">
        <v>15.4</v>
      </c>
      <c r="Z192" s="194">
        <v>0</v>
      </c>
    </row>
    <row r="193" spans="2:28" x14ac:dyDescent="0.25">
      <c r="B193" s="34">
        <v>44729</v>
      </c>
      <c r="C193" s="98">
        <v>202.8</v>
      </c>
      <c r="D193" s="51"/>
      <c r="E193" s="26">
        <v>202.8</v>
      </c>
      <c r="F193" s="26"/>
      <c r="G193" s="26"/>
      <c r="H193" s="26"/>
      <c r="I193" s="26"/>
      <c r="J193" s="51"/>
      <c r="K193" s="26">
        <v>102.53</v>
      </c>
      <c r="L193" s="51"/>
      <c r="M193" s="26"/>
      <c r="N193" s="51"/>
      <c r="O193" s="26">
        <v>0</v>
      </c>
      <c r="P193" s="100">
        <v>18.850000000000001</v>
      </c>
      <c r="Q193" s="101">
        <v>0</v>
      </c>
      <c r="R193" s="51"/>
      <c r="S193" s="103"/>
      <c r="T193" s="104"/>
      <c r="U193" s="104">
        <v>11.32</v>
      </c>
      <c r="V193" s="190">
        <v>5.85</v>
      </c>
      <c r="W193" s="191">
        <v>0</v>
      </c>
      <c r="X193" s="192"/>
      <c r="Y193" s="193">
        <v>9.6</v>
      </c>
      <c r="Z193" s="194"/>
    </row>
    <row r="194" spans="2:28" x14ac:dyDescent="0.25">
      <c r="B194" s="34">
        <v>44730</v>
      </c>
      <c r="C194" s="98">
        <v>198.2</v>
      </c>
      <c r="D194" s="51"/>
      <c r="E194" s="26">
        <v>198.2</v>
      </c>
      <c r="F194" s="26"/>
      <c r="G194" s="26"/>
      <c r="H194" s="26"/>
      <c r="I194" s="26"/>
      <c r="J194" s="51"/>
      <c r="K194" s="26">
        <v>94.56</v>
      </c>
      <c r="L194" s="51"/>
      <c r="M194" s="26"/>
      <c r="N194" s="51"/>
      <c r="O194" s="26">
        <v>0</v>
      </c>
      <c r="P194" s="100">
        <v>18.399999999999999</v>
      </c>
      <c r="Q194" s="101">
        <v>0</v>
      </c>
      <c r="R194" s="51"/>
      <c r="S194" s="103"/>
      <c r="T194" s="104"/>
      <c r="U194" s="104">
        <v>11.7</v>
      </c>
      <c r="V194" s="190">
        <v>4.75</v>
      </c>
      <c r="W194" s="191">
        <v>0</v>
      </c>
      <c r="X194" s="192"/>
      <c r="Y194" s="193">
        <v>10</v>
      </c>
      <c r="Z194" s="194"/>
    </row>
    <row r="195" spans="2:28" x14ac:dyDescent="0.25">
      <c r="B195" s="34">
        <v>44731</v>
      </c>
      <c r="C195" s="98">
        <v>277.60000000000002</v>
      </c>
      <c r="D195" s="51"/>
      <c r="E195" s="26">
        <v>277.60000000000002</v>
      </c>
      <c r="F195" s="26"/>
      <c r="G195" s="26"/>
      <c r="H195" s="26"/>
      <c r="I195" s="26"/>
      <c r="J195" s="51"/>
      <c r="K195" s="26">
        <v>107.88</v>
      </c>
      <c r="L195" s="51"/>
      <c r="M195" s="26"/>
      <c r="N195" s="51"/>
      <c r="O195" s="26">
        <v>0</v>
      </c>
      <c r="P195" s="100">
        <v>19.079999999999998</v>
      </c>
      <c r="Q195" s="101">
        <v>0</v>
      </c>
      <c r="R195" s="51"/>
      <c r="S195" s="103"/>
      <c r="T195" s="104"/>
      <c r="U195" s="104">
        <v>10.92</v>
      </c>
      <c r="V195" s="190">
        <v>9.5</v>
      </c>
      <c r="W195" s="191">
        <v>0</v>
      </c>
      <c r="X195" s="192"/>
      <c r="Y195" s="193">
        <v>12.81</v>
      </c>
      <c r="Z195" s="194"/>
    </row>
    <row r="196" spans="2:28" x14ac:dyDescent="0.25">
      <c r="B196" s="34">
        <v>44732</v>
      </c>
      <c r="C196" s="98">
        <v>264.55</v>
      </c>
      <c r="D196" s="51"/>
      <c r="E196" s="26">
        <v>264.55</v>
      </c>
      <c r="F196" s="26"/>
      <c r="G196" s="26"/>
      <c r="H196" s="26"/>
      <c r="I196" s="26"/>
      <c r="J196" s="51"/>
      <c r="K196" s="26">
        <v>79.7</v>
      </c>
      <c r="L196" s="51"/>
      <c r="M196" s="26"/>
      <c r="N196" s="51"/>
      <c r="O196" s="26">
        <v>0</v>
      </c>
      <c r="P196" s="100">
        <v>17.809999999999999</v>
      </c>
      <c r="Q196" s="101">
        <v>0</v>
      </c>
      <c r="R196" s="51"/>
      <c r="S196" s="103"/>
      <c r="T196" s="104"/>
      <c r="U196" s="104">
        <v>8.69</v>
      </c>
      <c r="V196" s="190">
        <v>6.98</v>
      </c>
      <c r="W196" s="191">
        <v>0</v>
      </c>
      <c r="X196" s="192"/>
      <c r="Y196" s="193">
        <v>11.76</v>
      </c>
      <c r="Z196" s="194"/>
    </row>
    <row r="197" spans="2:28" x14ac:dyDescent="0.25">
      <c r="B197" s="34">
        <v>44733</v>
      </c>
      <c r="C197" s="98">
        <v>297.3</v>
      </c>
      <c r="D197" s="51"/>
      <c r="E197" s="26">
        <v>297.3</v>
      </c>
      <c r="F197" s="26"/>
      <c r="G197" s="26"/>
      <c r="H197" s="26"/>
      <c r="I197" s="26"/>
      <c r="J197" s="51"/>
      <c r="K197" s="26">
        <v>102.79</v>
      </c>
      <c r="L197" s="51"/>
      <c r="M197" s="26"/>
      <c r="N197" s="51"/>
      <c r="O197" s="26">
        <v>0</v>
      </c>
      <c r="P197" s="100">
        <v>16.97</v>
      </c>
      <c r="Q197" s="101">
        <v>0</v>
      </c>
      <c r="R197" s="51"/>
      <c r="S197" s="103"/>
      <c r="T197" s="104"/>
      <c r="U197" s="104">
        <v>7.74</v>
      </c>
      <c r="V197" s="190">
        <v>11.85</v>
      </c>
      <c r="W197" s="191">
        <v>0</v>
      </c>
      <c r="X197" s="192"/>
      <c r="Y197" s="193">
        <v>7.35</v>
      </c>
      <c r="Z197" s="194"/>
    </row>
    <row r="198" spans="2:28" x14ac:dyDescent="0.25">
      <c r="B198" s="34">
        <v>44734</v>
      </c>
      <c r="C198" s="98">
        <v>342</v>
      </c>
      <c r="D198" s="51"/>
      <c r="E198" s="26">
        <v>342</v>
      </c>
      <c r="F198" s="26"/>
      <c r="G198" s="26"/>
      <c r="H198" s="26"/>
      <c r="I198" s="26"/>
      <c r="J198" s="51"/>
      <c r="K198" s="26">
        <v>73.8</v>
      </c>
      <c r="L198" s="51"/>
      <c r="M198" s="26"/>
      <c r="N198" s="51"/>
      <c r="O198" s="26">
        <v>0</v>
      </c>
      <c r="P198" s="100">
        <v>15.49</v>
      </c>
      <c r="Q198" s="101">
        <v>0</v>
      </c>
      <c r="R198" s="51"/>
      <c r="S198" s="103">
        <v>0</v>
      </c>
      <c r="T198" s="104">
        <v>0</v>
      </c>
      <c r="U198" s="104">
        <v>18.559999999999999</v>
      </c>
      <c r="V198" s="190">
        <v>5.66</v>
      </c>
      <c r="W198" s="191">
        <v>0</v>
      </c>
      <c r="X198" s="192">
        <v>0</v>
      </c>
      <c r="Y198" s="193">
        <v>7.5</v>
      </c>
      <c r="Z198" s="194">
        <v>0</v>
      </c>
      <c r="AB198" t="s">
        <v>200</v>
      </c>
    </row>
    <row r="199" spans="2:28" x14ac:dyDescent="0.25">
      <c r="B199" s="34">
        <v>44735</v>
      </c>
      <c r="C199" s="98">
        <v>319</v>
      </c>
      <c r="D199" s="51"/>
      <c r="E199" s="26">
        <v>319</v>
      </c>
      <c r="F199" s="26"/>
      <c r="G199" s="26"/>
      <c r="H199" s="26"/>
      <c r="I199" s="26"/>
      <c r="J199" s="51"/>
      <c r="K199" s="26">
        <v>68.89</v>
      </c>
      <c r="L199" s="51"/>
      <c r="M199" s="26"/>
      <c r="N199" s="51"/>
      <c r="O199" s="26">
        <v>0</v>
      </c>
      <c r="P199" s="100">
        <v>14.92</v>
      </c>
      <c r="Q199" s="101">
        <v>0</v>
      </c>
      <c r="R199" s="51"/>
      <c r="S199" s="103"/>
      <c r="T199" s="104"/>
      <c r="U199" s="104">
        <v>21.59</v>
      </c>
      <c r="V199" s="190">
        <v>7.21</v>
      </c>
      <c r="W199" s="191">
        <v>0</v>
      </c>
      <c r="X199" s="192"/>
      <c r="Y199" s="193">
        <v>4.08</v>
      </c>
      <c r="Z199" s="194"/>
    </row>
    <row r="200" spans="2:28" x14ac:dyDescent="0.25">
      <c r="B200" s="34">
        <v>44736</v>
      </c>
      <c r="C200" s="98">
        <v>337.6</v>
      </c>
      <c r="D200" s="51"/>
      <c r="E200" s="26">
        <v>337.6</v>
      </c>
      <c r="F200" s="26"/>
      <c r="G200" s="26"/>
      <c r="H200" s="26"/>
      <c r="I200" s="26"/>
      <c r="J200" s="51"/>
      <c r="K200" s="26">
        <v>54.25</v>
      </c>
      <c r="L200" s="51"/>
      <c r="M200" s="26"/>
      <c r="N200" s="51"/>
      <c r="O200" s="26">
        <v>0</v>
      </c>
      <c r="P200" s="100">
        <v>7.54</v>
      </c>
      <c r="Q200" s="101">
        <v>0</v>
      </c>
      <c r="R200" s="51"/>
      <c r="S200" s="103"/>
      <c r="T200" s="104"/>
      <c r="U200" s="104">
        <v>13.86</v>
      </c>
      <c r="V200" s="190">
        <v>5</v>
      </c>
      <c r="W200" s="191">
        <v>0</v>
      </c>
      <c r="X200" s="192"/>
      <c r="Y200" s="193">
        <v>11</v>
      </c>
      <c r="Z200" s="194"/>
    </row>
    <row r="201" spans="2:28" x14ac:dyDescent="0.25">
      <c r="B201" s="34">
        <v>44737</v>
      </c>
      <c r="C201" s="98">
        <v>342.47</v>
      </c>
      <c r="D201" s="51"/>
      <c r="E201" s="26">
        <v>319.8</v>
      </c>
      <c r="F201" s="26"/>
      <c r="G201" s="26"/>
      <c r="H201" s="26"/>
      <c r="I201" s="26"/>
      <c r="J201" s="51"/>
      <c r="K201" s="26">
        <v>64.02</v>
      </c>
      <c r="L201" s="51"/>
      <c r="M201" s="26"/>
      <c r="N201" s="51"/>
      <c r="O201" s="26">
        <v>22.67</v>
      </c>
      <c r="P201" s="100">
        <v>10.55</v>
      </c>
      <c r="Q201" s="101">
        <v>0</v>
      </c>
      <c r="R201" s="51"/>
      <c r="S201" s="103"/>
      <c r="T201" s="104"/>
      <c r="U201" s="104">
        <v>10.48</v>
      </c>
      <c r="V201" s="190">
        <v>9.84</v>
      </c>
      <c r="W201" s="191">
        <v>0</v>
      </c>
      <c r="X201" s="192"/>
      <c r="Y201" s="193">
        <v>7.8</v>
      </c>
      <c r="Z201" s="194"/>
    </row>
    <row r="202" spans="2:28" x14ac:dyDescent="0.25">
      <c r="B202" s="34">
        <v>44738</v>
      </c>
      <c r="C202" s="98">
        <v>331.45</v>
      </c>
      <c r="D202" s="51"/>
      <c r="E202" s="26">
        <v>314.10000000000002</v>
      </c>
      <c r="F202" s="26"/>
      <c r="G202" s="26"/>
      <c r="H202" s="26"/>
      <c r="I202" s="26"/>
      <c r="J202" s="51"/>
      <c r="K202" s="26">
        <v>69.92</v>
      </c>
      <c r="L202" s="51"/>
      <c r="M202" s="26"/>
      <c r="N202" s="51"/>
      <c r="O202" s="26">
        <v>17.350000000000001</v>
      </c>
      <c r="P202" s="120">
        <v>10.71</v>
      </c>
      <c r="Q202" s="101">
        <v>0</v>
      </c>
      <c r="R202" s="51"/>
      <c r="S202" s="103"/>
      <c r="T202" s="104"/>
      <c r="U202" s="104">
        <v>9.16</v>
      </c>
      <c r="V202" s="190">
        <v>3.36</v>
      </c>
      <c r="W202" s="191">
        <v>0</v>
      </c>
      <c r="X202" s="192"/>
      <c r="Y202" s="193">
        <v>7.44</v>
      </c>
      <c r="Z202" s="194"/>
    </row>
    <row r="203" spans="2:28" x14ac:dyDescent="0.25">
      <c r="B203" s="34">
        <v>44739</v>
      </c>
      <c r="C203" s="98">
        <v>326.39999999999998</v>
      </c>
      <c r="D203" s="51"/>
      <c r="E203" s="26">
        <v>326.39999999999998</v>
      </c>
      <c r="F203" s="26"/>
      <c r="G203" s="26"/>
      <c r="H203" s="26"/>
      <c r="I203" s="26"/>
      <c r="J203" s="51"/>
      <c r="K203" s="26">
        <v>99.27</v>
      </c>
      <c r="L203" s="51"/>
      <c r="M203" s="26"/>
      <c r="N203" s="51"/>
      <c r="O203" s="26">
        <v>0</v>
      </c>
      <c r="P203" s="100">
        <v>14.3</v>
      </c>
      <c r="Q203" s="101">
        <v>0</v>
      </c>
      <c r="R203" s="51"/>
      <c r="S203" s="103"/>
      <c r="T203" s="104"/>
      <c r="U203" s="104">
        <v>9.08</v>
      </c>
      <c r="V203" s="190">
        <v>2.64</v>
      </c>
      <c r="W203" s="191">
        <v>0</v>
      </c>
      <c r="X203" s="192"/>
      <c r="Y203" s="193">
        <v>8.6999999999999993</v>
      </c>
      <c r="Z203" s="194"/>
    </row>
    <row r="204" spans="2:28" x14ac:dyDescent="0.25">
      <c r="B204" s="34">
        <v>44740</v>
      </c>
      <c r="C204" s="98">
        <v>254.63</v>
      </c>
      <c r="D204" s="51"/>
      <c r="E204" s="26">
        <v>242.4</v>
      </c>
      <c r="F204" s="26"/>
      <c r="G204" s="26"/>
      <c r="H204" s="26"/>
      <c r="I204" s="26"/>
      <c r="J204" s="51"/>
      <c r="K204" s="26">
        <v>80.84</v>
      </c>
      <c r="L204" s="51"/>
      <c r="M204" s="26"/>
      <c r="N204" s="51"/>
      <c r="O204" s="26">
        <v>12.23</v>
      </c>
      <c r="P204" s="100">
        <v>7.83</v>
      </c>
      <c r="Q204" s="101">
        <v>0</v>
      </c>
      <c r="R204" s="51"/>
      <c r="S204" s="103"/>
      <c r="T204" s="104"/>
      <c r="U204" s="104">
        <v>6.52</v>
      </c>
      <c r="V204" s="190">
        <v>3.39</v>
      </c>
      <c r="W204" s="191">
        <v>0</v>
      </c>
      <c r="X204" s="192"/>
      <c r="Y204" s="193">
        <v>6.12</v>
      </c>
      <c r="Z204" s="194"/>
    </row>
    <row r="205" spans="2:28" x14ac:dyDescent="0.25">
      <c r="B205" s="34">
        <v>44741</v>
      </c>
      <c r="C205" s="98">
        <v>352.44</v>
      </c>
      <c r="D205" s="51"/>
      <c r="E205" s="26">
        <v>334.5</v>
      </c>
      <c r="F205" s="26"/>
      <c r="G205" s="26"/>
      <c r="H205" s="26"/>
      <c r="I205" s="26"/>
      <c r="J205" s="51"/>
      <c r="K205" s="26">
        <v>91.56</v>
      </c>
      <c r="L205" s="51"/>
      <c r="M205" s="26"/>
      <c r="N205" s="51"/>
      <c r="O205" s="26">
        <v>17.940000000000001</v>
      </c>
      <c r="P205" s="120">
        <v>8.31</v>
      </c>
      <c r="Q205" s="101">
        <v>0</v>
      </c>
      <c r="R205" s="51"/>
      <c r="S205" s="103"/>
      <c r="T205" s="104"/>
      <c r="U205" s="104">
        <v>12.16</v>
      </c>
      <c r="V205" s="190">
        <v>2.0699999999999998</v>
      </c>
      <c r="W205" s="191">
        <v>0</v>
      </c>
      <c r="X205" s="192"/>
      <c r="Y205" s="193">
        <v>14.74</v>
      </c>
      <c r="Z205" s="194"/>
    </row>
    <row r="206" spans="2:28" x14ac:dyDescent="0.25">
      <c r="B206" s="34">
        <v>44742</v>
      </c>
      <c r="C206" s="98">
        <v>342.62</v>
      </c>
      <c r="D206" s="51"/>
      <c r="E206" s="26">
        <v>320.7</v>
      </c>
      <c r="F206" s="26"/>
      <c r="G206" s="26"/>
      <c r="H206" s="26"/>
      <c r="I206" s="26"/>
      <c r="J206" s="51"/>
      <c r="K206" s="26">
        <v>75.77</v>
      </c>
      <c r="L206" s="51"/>
      <c r="M206" s="26"/>
      <c r="N206" s="51"/>
      <c r="O206" s="26">
        <v>21.92</v>
      </c>
      <c r="P206" s="100">
        <v>10.1</v>
      </c>
      <c r="Q206" s="101">
        <v>0</v>
      </c>
      <c r="R206" s="51"/>
      <c r="S206" s="103"/>
      <c r="T206" s="104"/>
      <c r="U206" s="104">
        <v>19.170000000000002</v>
      </c>
      <c r="V206" s="190">
        <v>3.36</v>
      </c>
      <c r="W206" s="191">
        <v>0</v>
      </c>
      <c r="X206" s="192"/>
      <c r="Y206" s="193">
        <v>13.2</v>
      </c>
      <c r="Z206" s="194"/>
    </row>
    <row r="207" spans="2:28" x14ac:dyDescent="0.25">
      <c r="B207" s="34">
        <v>44743</v>
      </c>
      <c r="C207" s="98">
        <v>320.23</v>
      </c>
      <c r="D207" s="51"/>
      <c r="E207" s="26">
        <v>317.10000000000002</v>
      </c>
      <c r="F207" s="26"/>
      <c r="G207" s="26"/>
      <c r="H207" s="26"/>
      <c r="I207" s="26"/>
      <c r="J207" s="51"/>
      <c r="K207" s="26">
        <v>71.41</v>
      </c>
      <c r="L207" s="51"/>
      <c r="M207" s="26"/>
      <c r="N207" s="51"/>
      <c r="O207" s="26">
        <v>3.13</v>
      </c>
      <c r="P207" s="100">
        <v>8.3000000000000007</v>
      </c>
      <c r="Q207" s="101">
        <v>0</v>
      </c>
      <c r="R207" s="51"/>
      <c r="S207" s="103">
        <v>0</v>
      </c>
      <c r="T207" s="104">
        <v>0</v>
      </c>
      <c r="U207" s="104">
        <v>13.92</v>
      </c>
      <c r="V207" s="190">
        <v>2.42</v>
      </c>
      <c r="W207" s="191">
        <v>0</v>
      </c>
      <c r="X207" s="192">
        <v>0</v>
      </c>
      <c r="Y207" s="193">
        <v>18.72</v>
      </c>
      <c r="Z207" s="194">
        <v>0</v>
      </c>
    </row>
    <row r="208" spans="2:28" x14ac:dyDescent="0.25">
      <c r="B208" s="34">
        <v>44744</v>
      </c>
      <c r="C208" s="98">
        <v>217.6</v>
      </c>
      <c r="D208" s="51"/>
      <c r="E208" s="26">
        <v>217.6</v>
      </c>
      <c r="F208" s="26"/>
      <c r="G208" s="26"/>
      <c r="H208" s="26"/>
      <c r="I208" s="26"/>
      <c r="J208" s="51"/>
      <c r="K208" s="26">
        <v>65.19</v>
      </c>
      <c r="L208" s="51"/>
      <c r="M208" s="26"/>
      <c r="N208" s="51"/>
      <c r="O208" s="26">
        <v>0</v>
      </c>
      <c r="P208" s="100">
        <v>8.49</v>
      </c>
      <c r="Q208" s="101">
        <v>0</v>
      </c>
      <c r="R208" s="51"/>
      <c r="S208" s="103"/>
      <c r="T208" s="104"/>
      <c r="U208" s="104">
        <v>8.4499999999999993</v>
      </c>
      <c r="V208" s="190">
        <v>1.68</v>
      </c>
      <c r="W208" s="191">
        <v>0</v>
      </c>
      <c r="X208" s="192"/>
      <c r="Y208" s="193">
        <v>8</v>
      </c>
      <c r="Z208" s="194"/>
    </row>
    <row r="209" spans="2:26" x14ac:dyDescent="0.25">
      <c r="B209" s="34">
        <v>44745</v>
      </c>
      <c r="C209" s="98">
        <v>235.6</v>
      </c>
      <c r="D209" s="51"/>
      <c r="E209" s="26">
        <v>235.6</v>
      </c>
      <c r="F209" s="26"/>
      <c r="G209" s="26"/>
      <c r="H209" s="26"/>
      <c r="I209" s="26"/>
      <c r="J209" s="51"/>
      <c r="K209" s="26">
        <v>64.06</v>
      </c>
      <c r="L209" s="51"/>
      <c r="M209" s="26"/>
      <c r="N209" s="51"/>
      <c r="O209" s="26">
        <v>0</v>
      </c>
      <c r="P209" s="100">
        <v>8.76</v>
      </c>
      <c r="Q209" s="101">
        <v>0</v>
      </c>
      <c r="R209" s="51"/>
      <c r="S209" s="103"/>
      <c r="T209" s="104"/>
      <c r="U209" s="104">
        <v>9.75</v>
      </c>
      <c r="V209" s="190">
        <v>2.1</v>
      </c>
      <c r="W209" s="191">
        <v>0</v>
      </c>
      <c r="X209" s="192"/>
      <c r="Y209" s="193">
        <v>8.9600000000000009</v>
      </c>
      <c r="Z209" s="194"/>
    </row>
    <row r="210" spans="2:26" x14ac:dyDescent="0.25">
      <c r="B210" s="34">
        <v>44746</v>
      </c>
      <c r="C210" s="98">
        <v>244.6</v>
      </c>
      <c r="D210" s="51"/>
      <c r="E210" s="26">
        <v>244.6</v>
      </c>
      <c r="F210" s="26"/>
      <c r="G210" s="26"/>
      <c r="H210" s="26"/>
      <c r="I210" s="26"/>
      <c r="J210" s="51"/>
      <c r="K210" s="26">
        <v>80.55</v>
      </c>
      <c r="L210" s="51"/>
      <c r="M210" s="26"/>
      <c r="N210" s="51"/>
      <c r="O210" s="26">
        <v>0</v>
      </c>
      <c r="P210" s="100">
        <v>8.93</v>
      </c>
      <c r="Q210" s="101">
        <v>0</v>
      </c>
      <c r="R210" s="51"/>
      <c r="S210" s="103"/>
      <c r="T210" s="104"/>
      <c r="U210" s="104">
        <v>6.89</v>
      </c>
      <c r="V210" s="190">
        <v>4.38</v>
      </c>
      <c r="W210" s="191">
        <v>0</v>
      </c>
      <c r="X210" s="192"/>
      <c r="Y210" s="193">
        <v>9.44</v>
      </c>
      <c r="Z210" s="194"/>
    </row>
    <row r="211" spans="2:26" x14ac:dyDescent="0.25">
      <c r="B211" s="34">
        <v>44747</v>
      </c>
      <c r="C211" s="98">
        <v>253.88</v>
      </c>
      <c r="D211" s="51"/>
      <c r="E211" s="26">
        <v>253.88</v>
      </c>
      <c r="F211" s="26"/>
      <c r="G211" s="26"/>
      <c r="H211" s="26"/>
      <c r="I211" s="26"/>
      <c r="J211" s="51"/>
      <c r="K211" s="26">
        <v>95.71</v>
      </c>
      <c r="L211" s="51"/>
      <c r="M211" s="26"/>
      <c r="N211" s="51"/>
      <c r="O211" s="26">
        <v>0</v>
      </c>
      <c r="P211" s="100">
        <v>8.86</v>
      </c>
      <c r="Q211" s="101">
        <v>0</v>
      </c>
      <c r="R211" s="51"/>
      <c r="S211" s="103"/>
      <c r="T211" s="104"/>
      <c r="U211" s="104">
        <v>9.67</v>
      </c>
      <c r="V211" s="190">
        <v>7.43</v>
      </c>
      <c r="W211" s="191">
        <v>13.47</v>
      </c>
      <c r="X211" s="192"/>
      <c r="Y211" s="193">
        <v>12.75</v>
      </c>
      <c r="Z211" s="194"/>
    </row>
    <row r="212" spans="2:26" x14ac:dyDescent="0.25">
      <c r="B212" s="34">
        <v>44748</v>
      </c>
      <c r="C212" s="98">
        <v>273.44</v>
      </c>
      <c r="D212" s="51"/>
      <c r="E212" s="26">
        <v>273.44</v>
      </c>
      <c r="F212" s="26"/>
      <c r="G212" s="26"/>
      <c r="H212" s="26"/>
      <c r="I212" s="26"/>
      <c r="J212" s="51"/>
      <c r="K212" s="26">
        <v>185.59</v>
      </c>
      <c r="L212" s="51"/>
      <c r="M212" s="26"/>
      <c r="N212" s="51"/>
      <c r="O212" s="26">
        <v>0</v>
      </c>
      <c r="P212" s="120">
        <v>8.52</v>
      </c>
      <c r="Q212" s="101">
        <v>0</v>
      </c>
      <c r="R212" s="51"/>
      <c r="S212" s="103"/>
      <c r="T212" s="104"/>
      <c r="U212" s="104">
        <v>6.53</v>
      </c>
      <c r="V212" s="190">
        <v>9.2200000000000006</v>
      </c>
      <c r="W212" s="191">
        <v>0</v>
      </c>
      <c r="X212" s="192"/>
      <c r="Y212" s="193">
        <v>13.2</v>
      </c>
      <c r="Z212" s="194"/>
    </row>
    <row r="213" spans="2:26" x14ac:dyDescent="0.25">
      <c r="B213" s="34">
        <v>44749</v>
      </c>
      <c r="C213" s="98">
        <v>178.84</v>
      </c>
      <c r="D213" s="51"/>
      <c r="E213" s="26">
        <v>178.84</v>
      </c>
      <c r="F213" s="26"/>
      <c r="G213" s="26"/>
      <c r="H213" s="26"/>
      <c r="I213" s="26"/>
      <c r="J213" s="51"/>
      <c r="K213" s="26">
        <v>96.34</v>
      </c>
      <c r="L213" s="51"/>
      <c r="M213" s="26"/>
      <c r="N213" s="51"/>
      <c r="O213" s="26">
        <v>0</v>
      </c>
      <c r="P213" s="100">
        <v>7.16</v>
      </c>
      <c r="Q213" s="101">
        <v>0</v>
      </c>
      <c r="R213" s="51"/>
      <c r="S213" s="103">
        <v>0</v>
      </c>
      <c r="T213" s="104">
        <v>0</v>
      </c>
      <c r="U213" s="104">
        <v>14.86</v>
      </c>
      <c r="V213" s="190">
        <v>15.23</v>
      </c>
      <c r="W213" s="191">
        <v>0</v>
      </c>
      <c r="X213" s="192">
        <v>0</v>
      </c>
      <c r="Y213" s="193">
        <v>10.94</v>
      </c>
      <c r="Z213" s="194">
        <v>0</v>
      </c>
    </row>
    <row r="214" spans="2:26" x14ac:dyDescent="0.25">
      <c r="B214" s="34">
        <v>44750</v>
      </c>
      <c r="C214" s="98">
        <v>229.16</v>
      </c>
      <c r="D214" s="51"/>
      <c r="E214" s="26">
        <v>229.16</v>
      </c>
      <c r="F214" s="26"/>
      <c r="G214" s="26"/>
      <c r="H214" s="26"/>
      <c r="I214" s="26"/>
      <c r="J214" s="51"/>
      <c r="K214" s="26">
        <v>82.04</v>
      </c>
      <c r="L214" s="51"/>
      <c r="M214" s="26"/>
      <c r="N214" s="51"/>
      <c r="O214" s="26">
        <v>0</v>
      </c>
      <c r="P214" s="100">
        <v>7.83</v>
      </c>
      <c r="Q214" s="101">
        <v>0</v>
      </c>
      <c r="R214" s="51"/>
      <c r="S214" s="103"/>
      <c r="T214" s="104"/>
      <c r="U214" s="104">
        <v>7.66</v>
      </c>
      <c r="V214" s="190">
        <v>11.08</v>
      </c>
      <c r="W214" s="191">
        <v>0</v>
      </c>
      <c r="X214" s="192"/>
      <c r="Y214" s="193">
        <v>10.94</v>
      </c>
      <c r="Z214" s="194"/>
    </row>
    <row r="215" spans="2:26" x14ac:dyDescent="0.25">
      <c r="B215" s="34">
        <v>44751</v>
      </c>
      <c r="C215" s="98">
        <v>245.43</v>
      </c>
      <c r="D215" s="51"/>
      <c r="E215" s="26">
        <v>245.43</v>
      </c>
      <c r="F215" s="26"/>
      <c r="G215" s="26"/>
      <c r="H215" s="26"/>
      <c r="I215" s="26"/>
      <c r="J215" s="51"/>
      <c r="K215" s="26">
        <v>84.2</v>
      </c>
      <c r="L215" s="51"/>
      <c r="M215" s="26"/>
      <c r="N215" s="51"/>
      <c r="O215" s="26">
        <v>0</v>
      </c>
      <c r="P215" s="100">
        <v>7.49</v>
      </c>
      <c r="Q215" s="101">
        <v>0</v>
      </c>
      <c r="R215" s="51"/>
      <c r="S215" s="103"/>
      <c r="T215" s="104"/>
      <c r="U215" s="104">
        <v>6.99</v>
      </c>
      <c r="V215" s="190">
        <v>8</v>
      </c>
      <c r="W215" s="191">
        <v>0</v>
      </c>
      <c r="X215" s="192"/>
      <c r="Y215" s="193">
        <v>15.88</v>
      </c>
      <c r="Z215" s="194"/>
    </row>
    <row r="216" spans="2:26" x14ac:dyDescent="0.25">
      <c r="B216" s="34">
        <v>44752</v>
      </c>
      <c r="C216" s="98">
        <v>218.85</v>
      </c>
      <c r="D216" s="51"/>
      <c r="E216" s="26">
        <v>218.85</v>
      </c>
      <c r="F216" s="26"/>
      <c r="G216" s="26"/>
      <c r="H216" s="26"/>
      <c r="I216" s="26"/>
      <c r="J216" s="51"/>
      <c r="K216" s="26">
        <v>74.12</v>
      </c>
      <c r="L216" s="51"/>
      <c r="M216" s="26"/>
      <c r="N216" s="51"/>
      <c r="O216" s="26">
        <v>0</v>
      </c>
      <c r="P216" s="100">
        <v>7.03</v>
      </c>
      <c r="Q216" s="101">
        <v>0</v>
      </c>
      <c r="R216" s="51"/>
      <c r="S216" s="103"/>
      <c r="T216" s="104"/>
      <c r="U216" s="104">
        <v>5.27</v>
      </c>
      <c r="V216" s="190">
        <v>6.29</v>
      </c>
      <c r="W216" s="191">
        <v>0</v>
      </c>
      <c r="X216" s="192"/>
      <c r="Y216" s="193">
        <v>10.28</v>
      </c>
      <c r="Z216" s="194"/>
    </row>
    <row r="217" spans="2:26" x14ac:dyDescent="0.25">
      <c r="B217" s="34">
        <v>44753</v>
      </c>
      <c r="C217" s="98">
        <v>224.92</v>
      </c>
      <c r="D217" s="51"/>
      <c r="E217" s="26">
        <v>224.92</v>
      </c>
      <c r="F217" s="26"/>
      <c r="G217" s="26"/>
      <c r="H217" s="26"/>
      <c r="I217" s="26"/>
      <c r="J217" s="51"/>
      <c r="K217" s="26">
        <v>69.41</v>
      </c>
      <c r="L217" s="51"/>
      <c r="M217" s="26"/>
      <c r="N217" s="51"/>
      <c r="O217" s="26">
        <v>0</v>
      </c>
      <c r="P217" s="100">
        <v>8.5299999999999994</v>
      </c>
      <c r="Q217" s="101">
        <v>0</v>
      </c>
      <c r="R217" s="51"/>
      <c r="S217" s="103"/>
      <c r="T217" s="104"/>
      <c r="U217" s="104">
        <v>7.27</v>
      </c>
      <c r="V217" s="190">
        <v>6.74</v>
      </c>
      <c r="W217" s="191">
        <v>0</v>
      </c>
      <c r="X217" s="192"/>
      <c r="Y217" s="193">
        <v>13.95</v>
      </c>
      <c r="Z217" s="194"/>
    </row>
    <row r="218" spans="2:26" x14ac:dyDescent="0.25">
      <c r="B218" s="34">
        <v>44754</v>
      </c>
      <c r="C218" s="98">
        <v>215.01</v>
      </c>
      <c r="D218" s="51"/>
      <c r="E218" s="26">
        <v>215.01</v>
      </c>
      <c r="F218" s="26"/>
      <c r="G218" s="26"/>
      <c r="H218" s="26"/>
      <c r="I218" s="26"/>
      <c r="J218" s="51"/>
      <c r="K218" s="26">
        <v>94.02</v>
      </c>
      <c r="L218" s="51"/>
      <c r="M218" s="26"/>
      <c r="N218" s="51"/>
      <c r="O218" s="26">
        <v>0</v>
      </c>
      <c r="P218" s="100">
        <v>6.33</v>
      </c>
      <c r="Q218" s="101">
        <v>0</v>
      </c>
      <c r="R218" s="51"/>
      <c r="S218" s="103"/>
      <c r="T218" s="104"/>
      <c r="U218" s="104">
        <v>6.31</v>
      </c>
      <c r="V218" s="190">
        <v>4.74</v>
      </c>
      <c r="W218" s="191">
        <v>0</v>
      </c>
      <c r="X218" s="192"/>
      <c r="Y218" s="193">
        <v>5.07</v>
      </c>
      <c r="Z218" s="194"/>
    </row>
    <row r="219" spans="2:26" x14ac:dyDescent="0.25">
      <c r="B219" s="34">
        <v>44755</v>
      </c>
      <c r="C219" s="98">
        <v>205.47</v>
      </c>
      <c r="D219" s="51"/>
      <c r="E219" s="26">
        <v>205.47</v>
      </c>
      <c r="F219" s="26"/>
      <c r="G219" s="26"/>
      <c r="H219" s="26"/>
      <c r="I219" s="26"/>
      <c r="J219" s="51"/>
      <c r="K219" s="26">
        <v>95.34</v>
      </c>
      <c r="L219" s="51"/>
      <c r="M219" s="26"/>
      <c r="N219" s="51"/>
      <c r="O219" s="26">
        <v>0</v>
      </c>
      <c r="P219" s="120">
        <v>7.03</v>
      </c>
      <c r="Q219" s="101">
        <v>0</v>
      </c>
      <c r="R219" s="51"/>
      <c r="S219" s="103">
        <v>0</v>
      </c>
      <c r="T219" s="104">
        <v>0</v>
      </c>
      <c r="U219" s="104">
        <v>13.3</v>
      </c>
      <c r="V219" s="190">
        <v>6.17</v>
      </c>
      <c r="W219" s="191">
        <v>0</v>
      </c>
      <c r="X219" s="192">
        <v>0</v>
      </c>
      <c r="Y219" s="193">
        <v>6.03</v>
      </c>
      <c r="Z219" s="194">
        <v>0</v>
      </c>
    </row>
    <row r="220" spans="2:26" x14ac:dyDescent="0.25">
      <c r="B220" s="34">
        <v>44756</v>
      </c>
      <c r="C220" s="98">
        <v>209</v>
      </c>
      <c r="D220" s="51"/>
      <c r="E220" s="26">
        <v>209</v>
      </c>
      <c r="F220" s="26"/>
      <c r="G220" s="26"/>
      <c r="H220" s="26"/>
      <c r="I220" s="26"/>
      <c r="J220" s="51"/>
      <c r="K220" s="26">
        <v>68.14</v>
      </c>
      <c r="L220" s="51"/>
      <c r="M220" s="26"/>
      <c r="N220" s="51"/>
      <c r="O220" s="26">
        <v>0</v>
      </c>
      <c r="P220" s="100">
        <v>4.87</v>
      </c>
      <c r="Q220" s="101">
        <v>0</v>
      </c>
      <c r="R220" s="51"/>
      <c r="S220" s="103"/>
      <c r="T220" s="104"/>
      <c r="U220" s="104">
        <v>7.41</v>
      </c>
      <c r="V220" s="190">
        <v>6.83</v>
      </c>
      <c r="W220" s="191">
        <v>0</v>
      </c>
      <c r="X220" s="192"/>
      <c r="Y220" s="193">
        <v>8.6999999999999993</v>
      </c>
      <c r="Z220" s="194"/>
    </row>
    <row r="221" spans="2:26" x14ac:dyDescent="0.25">
      <c r="B221" s="34">
        <v>44757</v>
      </c>
      <c r="C221" s="98">
        <v>195.48</v>
      </c>
      <c r="D221" s="51"/>
      <c r="E221" s="26">
        <v>195.48</v>
      </c>
      <c r="F221" s="26"/>
      <c r="G221" s="26"/>
      <c r="H221" s="26"/>
      <c r="I221" s="26"/>
      <c r="J221" s="51"/>
      <c r="K221" s="26">
        <v>63.13</v>
      </c>
      <c r="L221" s="51"/>
      <c r="M221" s="26"/>
      <c r="N221" s="51"/>
      <c r="O221" s="26">
        <v>0</v>
      </c>
      <c r="P221" s="100">
        <v>5.27</v>
      </c>
      <c r="Q221" s="101">
        <v>0</v>
      </c>
      <c r="R221" s="51"/>
      <c r="S221" s="103"/>
      <c r="T221" s="104"/>
      <c r="U221" s="104">
        <v>6.79</v>
      </c>
      <c r="V221" s="190">
        <v>6.65</v>
      </c>
      <c r="W221" s="191">
        <v>0</v>
      </c>
      <c r="X221" s="192"/>
      <c r="Y221" s="193">
        <v>9</v>
      </c>
      <c r="Z221" s="194"/>
    </row>
    <row r="222" spans="2:26" x14ac:dyDescent="0.25">
      <c r="B222" s="34">
        <v>44758</v>
      </c>
      <c r="C222" s="98">
        <v>203.31</v>
      </c>
      <c r="D222" s="51"/>
      <c r="E222" s="26">
        <v>203.31</v>
      </c>
      <c r="F222" s="26"/>
      <c r="G222" s="26"/>
      <c r="H222" s="26"/>
      <c r="I222" s="26"/>
      <c r="J222" s="51"/>
      <c r="K222" s="26">
        <v>56.79</v>
      </c>
      <c r="L222" s="51"/>
      <c r="M222" s="26"/>
      <c r="N222" s="51"/>
      <c r="O222" s="26">
        <v>0</v>
      </c>
      <c r="P222" s="100">
        <v>8.31</v>
      </c>
      <c r="Q222" s="101">
        <v>0</v>
      </c>
      <c r="R222" s="51"/>
      <c r="S222" s="103"/>
      <c r="T222" s="104"/>
      <c r="U222" s="104">
        <v>8.58</v>
      </c>
      <c r="V222" s="190">
        <v>5.93</v>
      </c>
      <c r="W222" s="191">
        <v>0</v>
      </c>
      <c r="X222" s="192"/>
      <c r="Y222" s="193">
        <v>11.88</v>
      </c>
      <c r="Z222" s="194"/>
    </row>
    <row r="223" spans="2:26" x14ac:dyDescent="0.25">
      <c r="B223" s="34">
        <v>44759</v>
      </c>
      <c r="C223" s="98">
        <v>127.66</v>
      </c>
      <c r="D223" s="51"/>
      <c r="E223" s="26">
        <v>127.66</v>
      </c>
      <c r="F223" s="26"/>
      <c r="G223" s="26"/>
      <c r="H223" s="26"/>
      <c r="I223" s="26"/>
      <c r="J223" s="51"/>
      <c r="K223" s="26">
        <v>44.61</v>
      </c>
      <c r="L223" s="51"/>
      <c r="M223" s="26"/>
      <c r="N223" s="51"/>
      <c r="O223" s="26">
        <v>0</v>
      </c>
      <c r="P223" s="100">
        <v>6.51</v>
      </c>
      <c r="Q223" s="101">
        <v>0</v>
      </c>
      <c r="R223" s="51"/>
      <c r="S223" s="103"/>
      <c r="T223" s="104"/>
      <c r="U223" s="104">
        <v>8.0299999999999994</v>
      </c>
      <c r="V223" s="190">
        <v>5.49</v>
      </c>
      <c r="W223" s="191">
        <v>0</v>
      </c>
      <c r="X223" s="192"/>
      <c r="Y223" s="193">
        <v>9.9600000000000009</v>
      </c>
      <c r="Z223" s="194"/>
    </row>
    <row r="224" spans="2:26" x14ac:dyDescent="0.25">
      <c r="B224" s="34">
        <v>44760</v>
      </c>
      <c r="C224" s="98">
        <v>155.91999999999999</v>
      </c>
      <c r="D224" s="51"/>
      <c r="E224" s="26">
        <v>155.91999999999999</v>
      </c>
      <c r="F224" s="26"/>
      <c r="G224" s="26"/>
      <c r="H224" s="26"/>
      <c r="I224" s="26"/>
      <c r="J224" s="51"/>
      <c r="K224" s="26">
        <v>72.650000000000006</v>
      </c>
      <c r="L224" s="51"/>
      <c r="M224" s="26"/>
      <c r="N224" s="51"/>
      <c r="O224" s="26">
        <v>0</v>
      </c>
      <c r="P224" s="100">
        <v>4.8499999999999996</v>
      </c>
      <c r="Q224" s="101">
        <v>0</v>
      </c>
      <c r="R224" s="51"/>
      <c r="S224" s="103">
        <v>0</v>
      </c>
      <c r="T224" s="104">
        <v>0</v>
      </c>
      <c r="U224" s="104">
        <v>4.92</v>
      </c>
      <c r="V224" s="190">
        <v>5.13</v>
      </c>
      <c r="W224" s="191">
        <v>0</v>
      </c>
      <c r="X224" s="192">
        <v>0</v>
      </c>
      <c r="Y224" s="193">
        <v>6.34</v>
      </c>
      <c r="Z224" s="194">
        <v>0</v>
      </c>
    </row>
    <row r="225" spans="2:26" x14ac:dyDescent="0.25">
      <c r="B225" s="34">
        <v>44761</v>
      </c>
      <c r="C225" s="98">
        <v>165.84</v>
      </c>
      <c r="D225" s="51"/>
      <c r="E225" s="26">
        <v>165.84</v>
      </c>
      <c r="F225" s="26"/>
      <c r="G225" s="26"/>
      <c r="H225" s="26"/>
      <c r="I225" s="26"/>
      <c r="J225" s="51"/>
      <c r="K225" s="26">
        <v>63.02</v>
      </c>
      <c r="L225" s="51"/>
      <c r="M225" s="26"/>
      <c r="N225" s="51"/>
      <c r="O225" s="26">
        <v>0</v>
      </c>
      <c r="P225" s="100">
        <v>5.57</v>
      </c>
      <c r="Q225" s="101">
        <v>0</v>
      </c>
      <c r="R225" s="51"/>
      <c r="S225" s="103"/>
      <c r="T225" s="104"/>
      <c r="U225" s="104">
        <v>4.76</v>
      </c>
      <c r="V225" s="190">
        <v>4.99</v>
      </c>
      <c r="W225" s="191">
        <v>0</v>
      </c>
      <c r="X225" s="192"/>
      <c r="Y225" s="193">
        <v>10</v>
      </c>
      <c r="Z225" s="194"/>
    </row>
    <row r="226" spans="2:26" x14ac:dyDescent="0.25">
      <c r="B226" s="34">
        <v>44762</v>
      </c>
      <c r="C226" s="98">
        <v>197.8</v>
      </c>
      <c r="D226" s="51"/>
      <c r="E226" s="26">
        <v>197.8</v>
      </c>
      <c r="F226" s="26"/>
      <c r="G226" s="26"/>
      <c r="H226" s="26"/>
      <c r="I226" s="26"/>
      <c r="J226" s="51"/>
      <c r="K226" s="26">
        <v>58.03</v>
      </c>
      <c r="L226" s="51"/>
      <c r="M226" s="26"/>
      <c r="N226" s="51"/>
      <c r="O226" s="26">
        <v>0</v>
      </c>
      <c r="P226" s="100">
        <v>4.4800000000000004</v>
      </c>
      <c r="Q226" s="101">
        <v>0</v>
      </c>
      <c r="R226" s="51"/>
      <c r="S226" s="103"/>
      <c r="T226" s="104"/>
      <c r="U226" s="104">
        <v>4.05</v>
      </c>
      <c r="V226" s="190">
        <v>4.97</v>
      </c>
      <c r="W226" s="191">
        <v>0</v>
      </c>
      <c r="X226" s="192"/>
      <c r="Y226" s="193">
        <v>9.8800000000000008</v>
      </c>
      <c r="Z226" s="194"/>
    </row>
    <row r="227" spans="2:26" x14ac:dyDescent="0.25">
      <c r="B227" s="34">
        <v>44763</v>
      </c>
      <c r="C227" s="279">
        <v>197.03</v>
      </c>
      <c r="D227" s="51"/>
      <c r="E227" s="26">
        <v>197.03</v>
      </c>
      <c r="F227" s="26"/>
      <c r="G227" s="26"/>
      <c r="H227" s="26"/>
      <c r="I227" s="26"/>
      <c r="J227" s="51"/>
      <c r="K227" s="26">
        <v>59.76</v>
      </c>
      <c r="L227" s="51"/>
      <c r="M227" s="26"/>
      <c r="N227" s="51"/>
      <c r="O227" s="26">
        <v>0</v>
      </c>
      <c r="P227" s="120">
        <v>3.75</v>
      </c>
      <c r="Q227" s="101">
        <v>0</v>
      </c>
      <c r="R227" s="51"/>
      <c r="S227" s="103"/>
      <c r="T227" s="104"/>
      <c r="U227" s="104">
        <v>9.3000000000000007</v>
      </c>
      <c r="V227" s="190">
        <v>4.2</v>
      </c>
      <c r="W227" s="191">
        <v>0</v>
      </c>
      <c r="X227" s="192"/>
      <c r="Y227" s="193">
        <v>8.73</v>
      </c>
      <c r="Z227" s="194"/>
    </row>
    <row r="228" spans="2:26" x14ac:dyDescent="0.25">
      <c r="B228" s="34">
        <v>44764</v>
      </c>
      <c r="C228" s="279">
        <v>145.91999999999999</v>
      </c>
      <c r="D228" s="51"/>
      <c r="E228" s="26">
        <v>145.91999999999999</v>
      </c>
      <c r="F228" s="26"/>
      <c r="G228" s="26"/>
      <c r="H228" s="26"/>
      <c r="I228" s="26"/>
      <c r="J228" s="51"/>
      <c r="K228" s="26">
        <v>70.42</v>
      </c>
      <c r="L228" s="51"/>
      <c r="M228" s="26"/>
      <c r="N228" s="51"/>
      <c r="O228" s="26">
        <v>0</v>
      </c>
      <c r="P228" s="120">
        <v>3.91</v>
      </c>
      <c r="Q228" s="101">
        <v>0</v>
      </c>
      <c r="R228" s="51"/>
      <c r="S228" s="103"/>
      <c r="T228" s="104"/>
      <c r="U228" s="104">
        <v>5.72</v>
      </c>
      <c r="V228" s="190">
        <v>5.94</v>
      </c>
      <c r="W228" s="191">
        <v>0</v>
      </c>
      <c r="X228" s="192"/>
      <c r="Y228" s="193">
        <v>7.46</v>
      </c>
      <c r="Z228" s="194"/>
    </row>
    <row r="229" spans="2:26" x14ac:dyDescent="0.25">
      <c r="B229" s="34">
        <v>44765</v>
      </c>
      <c r="C229" s="279">
        <v>166.53</v>
      </c>
      <c r="D229" s="51"/>
      <c r="E229" s="26">
        <v>166.53</v>
      </c>
      <c r="F229" s="26"/>
      <c r="G229" s="26"/>
      <c r="H229" s="26"/>
      <c r="I229" s="26"/>
      <c r="J229" s="51"/>
      <c r="K229" s="26">
        <v>73.62</v>
      </c>
      <c r="L229" s="51"/>
      <c r="M229" s="26"/>
      <c r="N229" s="51"/>
      <c r="O229" s="26">
        <v>0</v>
      </c>
      <c r="P229" s="120">
        <v>4.1100000000000003</v>
      </c>
      <c r="Q229" s="101">
        <v>0</v>
      </c>
      <c r="R229" s="51"/>
      <c r="S229" s="103"/>
      <c r="T229" s="104"/>
      <c r="U229" s="104">
        <v>7.89</v>
      </c>
      <c r="V229" s="190">
        <v>6.41</v>
      </c>
      <c r="W229" s="191">
        <v>0</v>
      </c>
      <c r="X229" s="192"/>
      <c r="Y229" s="193">
        <v>6.28</v>
      </c>
      <c r="Z229" s="194"/>
    </row>
    <row r="230" spans="2:26" x14ac:dyDescent="0.25">
      <c r="B230" s="34">
        <v>44766</v>
      </c>
      <c r="C230" s="279">
        <v>139.19999999999999</v>
      </c>
      <c r="D230" s="51"/>
      <c r="E230" s="26">
        <v>139.19999999999999</v>
      </c>
      <c r="F230" s="26"/>
      <c r="G230" s="26"/>
      <c r="H230" s="26"/>
      <c r="I230" s="26"/>
      <c r="J230" s="51"/>
      <c r="K230" s="26">
        <v>67.790000000000006</v>
      </c>
      <c r="L230" s="51"/>
      <c r="M230" s="26"/>
      <c r="N230" s="51"/>
      <c r="O230" s="26">
        <v>0</v>
      </c>
      <c r="P230" s="120">
        <v>4.07</v>
      </c>
      <c r="Q230" s="101">
        <v>0</v>
      </c>
      <c r="R230" s="51"/>
      <c r="S230" s="103"/>
      <c r="T230" s="104"/>
      <c r="U230" s="104">
        <v>8.1</v>
      </c>
      <c r="V230" s="190">
        <v>4.55</v>
      </c>
      <c r="W230" s="191">
        <v>0</v>
      </c>
      <c r="X230" s="192"/>
      <c r="Y230" s="193">
        <v>6.32</v>
      </c>
      <c r="Z230" s="194"/>
    </row>
    <row r="231" spans="2:26" x14ac:dyDescent="0.25">
      <c r="B231" s="34">
        <v>44767</v>
      </c>
      <c r="C231" s="279">
        <v>166.53</v>
      </c>
      <c r="D231" s="51"/>
      <c r="E231" s="26">
        <v>166.53</v>
      </c>
      <c r="F231" s="26"/>
      <c r="G231" s="26"/>
      <c r="H231" s="26"/>
      <c r="I231" s="26"/>
      <c r="J231" s="51"/>
      <c r="K231" s="26">
        <v>58.75</v>
      </c>
      <c r="L231" s="51"/>
      <c r="M231" s="26"/>
      <c r="N231" s="51"/>
      <c r="O231" s="26">
        <v>0</v>
      </c>
      <c r="P231" s="120">
        <v>4.09</v>
      </c>
      <c r="Q231" s="101">
        <v>0</v>
      </c>
      <c r="R231" s="51"/>
      <c r="S231" s="103"/>
      <c r="T231" s="104"/>
      <c r="U231" s="104">
        <v>8.27</v>
      </c>
      <c r="V231" s="190">
        <v>3.48</v>
      </c>
      <c r="W231" s="191">
        <v>0</v>
      </c>
      <c r="X231" s="192"/>
      <c r="Y231" s="193">
        <v>8.61</v>
      </c>
      <c r="Z231" s="194"/>
    </row>
    <row r="232" spans="2:26" x14ac:dyDescent="0.25">
      <c r="B232" s="34">
        <v>44768</v>
      </c>
      <c r="C232" s="279">
        <v>145.99</v>
      </c>
      <c r="D232" s="51"/>
      <c r="E232" s="26">
        <v>145.99</v>
      </c>
      <c r="F232" s="26"/>
      <c r="G232" s="26"/>
      <c r="H232" s="26"/>
      <c r="I232" s="26"/>
      <c r="J232" s="51"/>
      <c r="K232" s="26">
        <v>62.18</v>
      </c>
      <c r="L232" s="51"/>
      <c r="M232" s="26"/>
      <c r="N232" s="51"/>
      <c r="O232" s="26">
        <v>0</v>
      </c>
      <c r="P232" s="120">
        <v>4.3499999999999996</v>
      </c>
      <c r="Q232" s="101">
        <v>0</v>
      </c>
      <c r="R232" s="51"/>
      <c r="S232" s="103"/>
      <c r="T232" s="104"/>
      <c r="U232" s="104">
        <v>7.79</v>
      </c>
      <c r="V232" s="190">
        <v>4.2</v>
      </c>
      <c r="W232" s="191">
        <v>0</v>
      </c>
      <c r="X232" s="192"/>
      <c r="Y232" s="193">
        <v>7.77</v>
      </c>
      <c r="Z232" s="194"/>
    </row>
    <row r="233" spans="2:26" x14ac:dyDescent="0.25">
      <c r="B233" s="34">
        <v>44769</v>
      </c>
      <c r="C233" s="279">
        <v>163.66</v>
      </c>
      <c r="D233" s="51"/>
      <c r="E233" s="26">
        <v>163.66</v>
      </c>
      <c r="F233" s="26"/>
      <c r="G233" s="26"/>
      <c r="H233" s="26"/>
      <c r="I233" s="26"/>
      <c r="J233" s="51"/>
      <c r="K233" s="26">
        <v>66.12</v>
      </c>
      <c r="L233" s="51"/>
      <c r="M233" s="26"/>
      <c r="N233" s="51"/>
      <c r="O233" s="26">
        <v>0</v>
      </c>
      <c r="P233" s="120">
        <v>3.84</v>
      </c>
      <c r="Q233" s="101">
        <v>0</v>
      </c>
      <c r="R233" s="51"/>
      <c r="S233" s="103">
        <v>0</v>
      </c>
      <c r="T233" s="104">
        <v>0</v>
      </c>
      <c r="U233" s="104">
        <v>3.65</v>
      </c>
      <c r="V233" s="190">
        <v>4.7300000000000004</v>
      </c>
      <c r="W233" s="191">
        <v>0</v>
      </c>
      <c r="X233" s="192">
        <v>0</v>
      </c>
      <c r="Y233" s="193">
        <v>8.92</v>
      </c>
      <c r="Z233" s="194">
        <v>10.51</v>
      </c>
    </row>
    <row r="234" spans="2:26" x14ac:dyDescent="0.25">
      <c r="B234" s="34">
        <v>44770</v>
      </c>
      <c r="C234" s="279">
        <v>181.58</v>
      </c>
      <c r="D234" s="51"/>
      <c r="E234" s="26">
        <v>181.58</v>
      </c>
      <c r="F234" s="26"/>
      <c r="G234" s="26"/>
      <c r="H234" s="26"/>
      <c r="I234" s="26"/>
      <c r="J234" s="51"/>
      <c r="K234" s="26">
        <v>62.61</v>
      </c>
      <c r="L234" s="51"/>
      <c r="M234" s="26"/>
      <c r="N234" s="51"/>
      <c r="O234" s="26">
        <v>0</v>
      </c>
      <c r="P234" s="120">
        <v>5.38</v>
      </c>
      <c r="Q234" s="101">
        <v>0</v>
      </c>
      <c r="R234" s="51"/>
      <c r="S234" s="103"/>
      <c r="T234" s="104"/>
      <c r="U234" s="104">
        <v>8.44</v>
      </c>
      <c r="V234" s="190">
        <v>6.25</v>
      </c>
      <c r="W234" s="191">
        <v>0</v>
      </c>
      <c r="X234" s="192"/>
      <c r="Y234" s="193">
        <v>9.32</v>
      </c>
      <c r="Z234" s="194"/>
    </row>
    <row r="235" spans="2:26" x14ac:dyDescent="0.25">
      <c r="B235" s="34">
        <v>44771</v>
      </c>
      <c r="C235" s="279">
        <v>166.55</v>
      </c>
      <c r="D235" s="51"/>
      <c r="E235" s="26">
        <v>166.55</v>
      </c>
      <c r="F235" s="26"/>
      <c r="G235" s="26"/>
      <c r="H235" s="26"/>
      <c r="I235" s="26"/>
      <c r="J235" s="51"/>
      <c r="K235" s="26">
        <v>62.46</v>
      </c>
      <c r="L235" s="51"/>
      <c r="M235" s="26"/>
      <c r="N235" s="51"/>
      <c r="O235" s="26">
        <v>0</v>
      </c>
      <c r="P235" s="120">
        <v>6.63</v>
      </c>
      <c r="Q235" s="101">
        <v>0</v>
      </c>
      <c r="R235" s="51"/>
      <c r="S235" s="103"/>
      <c r="T235" s="104"/>
      <c r="U235" s="104">
        <v>7.37</v>
      </c>
      <c r="V235" s="190">
        <v>8.34</v>
      </c>
      <c r="W235" s="191">
        <v>0</v>
      </c>
      <c r="X235" s="192"/>
      <c r="Y235" s="193">
        <v>13.38</v>
      </c>
      <c r="Z235" s="194"/>
    </row>
    <row r="236" spans="2:26" x14ac:dyDescent="0.25">
      <c r="B236" s="34">
        <v>44772</v>
      </c>
      <c r="C236" s="279">
        <v>176.4</v>
      </c>
      <c r="D236" s="51"/>
      <c r="E236" s="26">
        <v>176.4</v>
      </c>
      <c r="F236" s="26"/>
      <c r="G236" s="26"/>
      <c r="H236" s="26"/>
      <c r="I236" s="26"/>
      <c r="J236" s="51"/>
      <c r="K236" s="26">
        <v>64.64</v>
      </c>
      <c r="L236" s="51"/>
      <c r="M236" s="26"/>
      <c r="N236" s="51"/>
      <c r="O236" s="26">
        <v>0</v>
      </c>
      <c r="P236" s="120">
        <v>5.37</v>
      </c>
      <c r="Q236" s="101">
        <v>0</v>
      </c>
      <c r="R236" s="51"/>
      <c r="S236" s="103"/>
      <c r="T236" s="104"/>
      <c r="U236" s="104">
        <v>7.76</v>
      </c>
      <c r="V236" s="190">
        <v>7.87</v>
      </c>
      <c r="W236" s="191">
        <v>0</v>
      </c>
      <c r="X236" s="192"/>
      <c r="Y236" s="193">
        <v>10.82</v>
      </c>
      <c r="Z236" s="194"/>
    </row>
    <row r="237" spans="2:26" x14ac:dyDescent="0.25">
      <c r="B237" s="34">
        <v>44773</v>
      </c>
      <c r="C237" s="279">
        <v>116.69</v>
      </c>
      <c r="D237" s="51"/>
      <c r="E237" s="26">
        <v>116.69</v>
      </c>
      <c r="F237" s="26"/>
      <c r="G237" s="26"/>
      <c r="H237" s="26"/>
      <c r="I237" s="26"/>
      <c r="J237" s="51"/>
      <c r="K237" s="26">
        <v>58.34</v>
      </c>
      <c r="L237" s="51"/>
      <c r="M237" s="26"/>
      <c r="N237" s="51"/>
      <c r="O237" s="26">
        <v>0</v>
      </c>
      <c r="P237" s="120">
        <v>5.16</v>
      </c>
      <c r="Q237" s="101">
        <v>0</v>
      </c>
      <c r="R237" s="51"/>
      <c r="S237" s="103"/>
      <c r="T237" s="104"/>
      <c r="U237" s="104">
        <v>7.2</v>
      </c>
      <c r="V237" s="190">
        <v>7.44</v>
      </c>
      <c r="W237" s="191">
        <v>0</v>
      </c>
      <c r="X237" s="192"/>
      <c r="Y237" s="193">
        <v>9.77</v>
      </c>
      <c r="Z237" s="194"/>
    </row>
    <row r="238" spans="2:26" x14ac:dyDescent="0.25">
      <c r="B238" s="34">
        <v>44774</v>
      </c>
      <c r="C238" s="98">
        <v>122.49</v>
      </c>
      <c r="D238" s="51"/>
      <c r="E238" s="26">
        <v>122.49</v>
      </c>
      <c r="F238" s="26"/>
      <c r="G238" s="26"/>
      <c r="H238" s="26"/>
      <c r="I238" s="26"/>
      <c r="J238" s="51"/>
      <c r="K238" s="26">
        <v>63.76</v>
      </c>
      <c r="L238" s="51"/>
      <c r="M238" s="26"/>
      <c r="N238" s="51"/>
      <c r="O238" s="26">
        <v>0</v>
      </c>
      <c r="P238" s="120">
        <v>3.74</v>
      </c>
      <c r="Q238" s="101">
        <v>0</v>
      </c>
      <c r="R238" s="51"/>
      <c r="S238" s="103"/>
      <c r="T238" s="104"/>
      <c r="U238" s="104">
        <v>7.93</v>
      </c>
      <c r="V238" s="190">
        <v>6.38</v>
      </c>
      <c r="W238" s="191">
        <v>0</v>
      </c>
      <c r="X238" s="192"/>
      <c r="Y238" s="193">
        <v>7.9</v>
      </c>
      <c r="Z238" s="194"/>
    </row>
    <row r="239" spans="2:26" x14ac:dyDescent="0.25">
      <c r="B239" s="34">
        <v>44775</v>
      </c>
      <c r="C239" s="98">
        <v>157.41</v>
      </c>
      <c r="D239" s="51"/>
      <c r="E239" s="26">
        <v>157.41</v>
      </c>
      <c r="F239" s="26"/>
      <c r="G239" s="26"/>
      <c r="H239" s="26"/>
      <c r="I239" s="26"/>
      <c r="J239" s="51"/>
      <c r="K239" s="26">
        <v>57.25</v>
      </c>
      <c r="L239" s="51"/>
      <c r="M239" s="26"/>
      <c r="N239" s="51"/>
      <c r="O239" s="26">
        <v>0</v>
      </c>
      <c r="P239" s="100">
        <v>3.31</v>
      </c>
      <c r="Q239" s="101">
        <v>0</v>
      </c>
      <c r="R239" s="51"/>
      <c r="S239" s="103"/>
      <c r="T239" s="104"/>
      <c r="U239" s="104">
        <v>6.4</v>
      </c>
      <c r="V239" s="190">
        <v>3.06</v>
      </c>
      <c r="W239" s="191">
        <v>0</v>
      </c>
      <c r="X239" s="192"/>
      <c r="Y239" s="193">
        <v>7</v>
      </c>
      <c r="Z239" s="194"/>
    </row>
    <row r="240" spans="2:26" x14ac:dyDescent="0.25">
      <c r="B240" s="34">
        <v>44776</v>
      </c>
      <c r="C240" s="98">
        <v>152.28</v>
      </c>
      <c r="D240" s="51"/>
      <c r="E240" s="26">
        <v>152.28</v>
      </c>
      <c r="F240" s="26"/>
      <c r="G240" s="26"/>
      <c r="H240" s="26"/>
      <c r="I240" s="26"/>
      <c r="J240" s="51"/>
      <c r="K240" s="26">
        <v>61.66</v>
      </c>
      <c r="L240" s="51"/>
      <c r="M240" s="26"/>
      <c r="N240" s="51"/>
      <c r="O240" s="26">
        <v>0</v>
      </c>
      <c r="P240" s="100">
        <v>0</v>
      </c>
      <c r="Q240" s="101">
        <v>0</v>
      </c>
      <c r="R240" s="51"/>
      <c r="S240" s="103">
        <v>0</v>
      </c>
      <c r="T240" s="104">
        <v>0</v>
      </c>
      <c r="U240" s="104">
        <v>9.2100000000000009</v>
      </c>
      <c r="V240" s="190">
        <v>5.73</v>
      </c>
      <c r="W240" s="191">
        <v>0</v>
      </c>
      <c r="X240" s="192">
        <v>0</v>
      </c>
      <c r="Y240" s="193">
        <v>9.5</v>
      </c>
      <c r="Z240" s="194">
        <v>6.59</v>
      </c>
    </row>
    <row r="241" spans="2:26" x14ac:dyDescent="0.25">
      <c r="B241" s="34">
        <v>44777</v>
      </c>
      <c r="C241" s="98">
        <v>148.02000000000001</v>
      </c>
      <c r="D241" s="51"/>
      <c r="E241" s="26">
        <v>148.02000000000001</v>
      </c>
      <c r="F241" s="26"/>
      <c r="G241" s="26"/>
      <c r="H241" s="26"/>
      <c r="I241" s="26"/>
      <c r="J241" s="51"/>
      <c r="K241" s="26">
        <v>62.68</v>
      </c>
      <c r="L241" s="51"/>
      <c r="M241" s="26"/>
      <c r="N241" s="51"/>
      <c r="O241" s="26">
        <v>0</v>
      </c>
      <c r="P241" s="120">
        <v>0</v>
      </c>
      <c r="Q241" s="101">
        <v>0</v>
      </c>
      <c r="R241" s="51"/>
      <c r="S241" s="103"/>
      <c r="T241" s="104"/>
      <c r="U241" s="104">
        <v>8.5299999999999994</v>
      </c>
      <c r="V241" s="190">
        <v>7.7</v>
      </c>
      <c r="W241" s="191">
        <v>0</v>
      </c>
      <c r="X241" s="192"/>
      <c r="Y241" s="193">
        <v>10.39</v>
      </c>
      <c r="Z241" s="194"/>
    </row>
    <row r="242" spans="2:26" x14ac:dyDescent="0.25">
      <c r="B242" s="34">
        <v>44778</v>
      </c>
      <c r="C242" s="98">
        <v>153.18</v>
      </c>
      <c r="D242" s="51"/>
      <c r="E242" s="26">
        <v>153.18</v>
      </c>
      <c r="F242" s="26"/>
      <c r="G242" s="26"/>
      <c r="H242" s="26"/>
      <c r="I242" s="26"/>
      <c r="J242" s="51"/>
      <c r="K242" s="26">
        <v>64.58</v>
      </c>
      <c r="L242" s="51"/>
      <c r="M242" s="26"/>
      <c r="N242" s="51"/>
      <c r="O242" s="26">
        <v>0</v>
      </c>
      <c r="P242" s="120">
        <v>0</v>
      </c>
      <c r="Q242" s="101">
        <v>0</v>
      </c>
      <c r="R242" s="51"/>
      <c r="S242" s="103"/>
      <c r="T242" s="104"/>
      <c r="U242" s="104">
        <v>8.67</v>
      </c>
      <c r="V242" s="190">
        <v>8.34</v>
      </c>
      <c r="W242" s="191">
        <v>0</v>
      </c>
      <c r="X242" s="192"/>
      <c r="Y242" s="193">
        <v>10.26</v>
      </c>
      <c r="Z242" s="194"/>
    </row>
    <row r="243" spans="2:26" x14ac:dyDescent="0.25">
      <c r="B243" s="34">
        <v>44779</v>
      </c>
      <c r="C243" s="98">
        <v>137.28</v>
      </c>
      <c r="D243" s="51"/>
      <c r="E243" s="26">
        <v>137.28</v>
      </c>
      <c r="F243" s="26"/>
      <c r="G243" s="26"/>
      <c r="H243" s="26"/>
      <c r="I243" s="26"/>
      <c r="J243" s="51"/>
      <c r="K243" s="26">
        <v>69.36</v>
      </c>
      <c r="L243" s="51"/>
      <c r="M243" s="26"/>
      <c r="N243" s="51"/>
      <c r="O243" s="26">
        <v>0</v>
      </c>
      <c r="P243" s="120">
        <v>0</v>
      </c>
      <c r="Q243" s="101">
        <v>0</v>
      </c>
      <c r="R243" s="51"/>
      <c r="S243" s="103"/>
      <c r="T243" s="104"/>
      <c r="U243" s="104">
        <v>7.61</v>
      </c>
      <c r="V243" s="190">
        <v>6.69</v>
      </c>
      <c r="W243" s="191">
        <v>0</v>
      </c>
      <c r="X243" s="192"/>
      <c r="Y243" s="193">
        <v>9.51</v>
      </c>
      <c r="Z243" s="194"/>
    </row>
    <row r="244" spans="2:26" x14ac:dyDescent="0.25">
      <c r="B244" s="34">
        <v>44780</v>
      </c>
      <c r="C244" s="98">
        <v>133.5</v>
      </c>
      <c r="D244" s="51"/>
      <c r="E244" s="126" t="s">
        <v>205</v>
      </c>
      <c r="F244" s="26"/>
      <c r="G244" s="26"/>
      <c r="H244" s="26"/>
      <c r="I244" s="26"/>
      <c r="J244" s="51"/>
      <c r="K244" s="26">
        <v>67.13</v>
      </c>
      <c r="L244" s="51"/>
      <c r="M244" s="26"/>
      <c r="N244" s="51"/>
      <c r="O244" s="26">
        <v>0</v>
      </c>
      <c r="P244" s="120">
        <v>0</v>
      </c>
      <c r="Q244" s="101">
        <v>0</v>
      </c>
      <c r="R244" s="51"/>
      <c r="S244" s="103"/>
      <c r="T244" s="104"/>
      <c r="U244" s="104">
        <v>8.51</v>
      </c>
      <c r="V244" s="190">
        <v>7.92</v>
      </c>
      <c r="W244" s="191">
        <v>0</v>
      </c>
      <c r="X244" s="192"/>
      <c r="Y244" s="193">
        <v>8.61</v>
      </c>
      <c r="Z244" s="194"/>
    </row>
    <row r="245" spans="2:26" x14ac:dyDescent="0.25">
      <c r="B245" s="34">
        <v>44781</v>
      </c>
      <c r="C245" s="98">
        <v>164.49</v>
      </c>
      <c r="D245" s="51"/>
      <c r="E245" s="26">
        <v>164.49</v>
      </c>
      <c r="F245" s="26"/>
      <c r="G245" s="26"/>
      <c r="H245" s="26"/>
      <c r="I245" s="26"/>
      <c r="J245" s="51"/>
      <c r="K245" s="26">
        <v>62.9</v>
      </c>
      <c r="L245" s="51"/>
      <c r="M245" s="26"/>
      <c r="N245" s="51"/>
      <c r="O245" s="26">
        <v>0</v>
      </c>
      <c r="P245" s="100">
        <v>0</v>
      </c>
      <c r="Q245" s="101">
        <v>0</v>
      </c>
      <c r="R245" s="51"/>
      <c r="S245" s="103"/>
      <c r="T245" s="104"/>
      <c r="U245" s="104">
        <v>7.03</v>
      </c>
      <c r="V245" s="190">
        <v>5.28</v>
      </c>
      <c r="W245" s="191">
        <v>0</v>
      </c>
      <c r="X245" s="192"/>
      <c r="Y245" s="193">
        <v>8.67</v>
      </c>
      <c r="Z245" s="194"/>
    </row>
    <row r="246" spans="2:26" x14ac:dyDescent="0.25">
      <c r="B246" s="34">
        <v>44782</v>
      </c>
      <c r="C246" s="98">
        <v>144.96</v>
      </c>
      <c r="D246" s="51"/>
      <c r="E246" s="26">
        <v>144.96</v>
      </c>
      <c r="F246" s="26"/>
      <c r="G246" s="26"/>
      <c r="H246" s="26"/>
      <c r="I246" s="26"/>
      <c r="J246" s="51"/>
      <c r="K246" s="26">
        <v>60.05</v>
      </c>
      <c r="L246" s="51"/>
      <c r="M246" s="26"/>
      <c r="N246" s="51"/>
      <c r="O246" s="26">
        <v>0</v>
      </c>
      <c r="P246" s="100">
        <v>0</v>
      </c>
      <c r="Q246" s="101">
        <v>0</v>
      </c>
      <c r="R246" s="51"/>
      <c r="S246" s="103"/>
      <c r="T246" s="104"/>
      <c r="U246" s="104">
        <v>5.79</v>
      </c>
      <c r="V246" s="190">
        <v>5.64</v>
      </c>
      <c r="W246" s="191">
        <v>0</v>
      </c>
      <c r="X246" s="192"/>
      <c r="Y246" s="193">
        <v>6.94</v>
      </c>
      <c r="Z246" s="194"/>
    </row>
    <row r="247" spans="2:26" x14ac:dyDescent="0.25">
      <c r="B247" s="34">
        <v>44783</v>
      </c>
      <c r="C247" s="98">
        <v>143.28</v>
      </c>
      <c r="D247" s="51"/>
      <c r="E247" s="26">
        <v>143.28</v>
      </c>
      <c r="F247" s="26"/>
      <c r="G247" s="26"/>
      <c r="H247" s="26"/>
      <c r="I247" s="26"/>
      <c r="J247" s="51"/>
      <c r="K247" s="26">
        <v>63.92</v>
      </c>
      <c r="L247" s="51"/>
      <c r="M247" s="26"/>
      <c r="N247" s="51"/>
      <c r="O247" s="26">
        <v>0</v>
      </c>
      <c r="P247" s="120">
        <v>0</v>
      </c>
      <c r="Q247" s="101">
        <v>0</v>
      </c>
      <c r="R247" s="51"/>
      <c r="S247" s="103">
        <v>0</v>
      </c>
      <c r="T247" s="104">
        <v>0</v>
      </c>
      <c r="U247" s="104">
        <v>7.5</v>
      </c>
      <c r="V247" s="190">
        <v>7.53</v>
      </c>
      <c r="W247" s="191">
        <v>0</v>
      </c>
      <c r="X247" s="192">
        <v>0</v>
      </c>
      <c r="Y247" s="193">
        <v>10.31</v>
      </c>
      <c r="Z247" s="194">
        <v>9.09</v>
      </c>
    </row>
    <row r="248" spans="2:26" x14ac:dyDescent="0.25">
      <c r="B248" s="34">
        <v>44784</v>
      </c>
      <c r="C248" s="98">
        <v>151.44</v>
      </c>
      <c r="D248" s="51"/>
      <c r="E248" s="26">
        <v>151.44</v>
      </c>
      <c r="F248" s="26"/>
      <c r="G248" s="26"/>
      <c r="H248" s="26"/>
      <c r="I248" s="26"/>
      <c r="J248" s="51"/>
      <c r="K248" s="26">
        <v>65.27</v>
      </c>
      <c r="L248" s="51"/>
      <c r="M248" s="26"/>
      <c r="N248" s="51"/>
      <c r="O248" s="26">
        <v>0</v>
      </c>
      <c r="P248" s="120">
        <v>0</v>
      </c>
      <c r="Q248" s="101">
        <v>0</v>
      </c>
      <c r="R248" s="51"/>
      <c r="S248" s="103"/>
      <c r="T248" s="104"/>
      <c r="U248" s="104">
        <v>8.73</v>
      </c>
      <c r="V248" s="190">
        <v>8.69</v>
      </c>
      <c r="W248" s="191">
        <v>0</v>
      </c>
      <c r="X248" s="192"/>
      <c r="Y248" s="193">
        <v>7.95</v>
      </c>
      <c r="Z248" s="194"/>
    </row>
    <row r="249" spans="2:26" x14ac:dyDescent="0.25">
      <c r="B249" s="34">
        <v>44785</v>
      </c>
      <c r="C249" s="98">
        <v>154.4</v>
      </c>
      <c r="D249" s="51"/>
      <c r="E249" s="26">
        <v>154.4</v>
      </c>
      <c r="F249" s="26"/>
      <c r="G249" s="26"/>
      <c r="H249" s="26"/>
      <c r="I249" s="26"/>
      <c r="J249" s="51"/>
      <c r="K249" s="26">
        <v>66.25</v>
      </c>
      <c r="L249" s="51"/>
      <c r="M249" s="26"/>
      <c r="N249" s="51"/>
      <c r="O249" s="26">
        <v>0</v>
      </c>
      <c r="P249" s="120">
        <v>0</v>
      </c>
      <c r="Q249" s="101">
        <v>0</v>
      </c>
      <c r="R249" s="51"/>
      <c r="S249" s="103"/>
      <c r="T249" s="104"/>
      <c r="U249" s="104">
        <v>7.52</v>
      </c>
      <c r="V249" s="190">
        <v>6.65</v>
      </c>
      <c r="W249" s="191">
        <v>0</v>
      </c>
      <c r="X249" s="192"/>
      <c r="Y249" s="193">
        <v>6.95</v>
      </c>
      <c r="Z249" s="194"/>
    </row>
    <row r="250" spans="2:26" x14ac:dyDescent="0.25">
      <c r="B250" s="34">
        <v>44786</v>
      </c>
      <c r="C250" s="98">
        <v>150.22999999999999</v>
      </c>
      <c r="D250" s="51"/>
      <c r="E250" s="26">
        <v>150.22999999999999</v>
      </c>
      <c r="F250" s="26"/>
      <c r="G250" s="26"/>
      <c r="H250" s="26"/>
      <c r="I250" s="26"/>
      <c r="J250" s="51"/>
      <c r="K250" s="26">
        <v>65.05</v>
      </c>
      <c r="L250" s="51"/>
      <c r="M250" s="26"/>
      <c r="N250" s="51"/>
      <c r="O250" s="26">
        <v>0</v>
      </c>
      <c r="P250" s="100">
        <v>0</v>
      </c>
      <c r="Q250" s="101">
        <v>0</v>
      </c>
      <c r="R250" s="51"/>
      <c r="S250" s="103"/>
      <c r="T250" s="104"/>
      <c r="U250" s="104">
        <v>7.67</v>
      </c>
      <c r="V250" s="190">
        <v>7.47</v>
      </c>
      <c r="W250" s="191">
        <v>0</v>
      </c>
      <c r="X250" s="192"/>
      <c r="Y250" s="193">
        <v>7.08</v>
      </c>
      <c r="Z250" s="194"/>
    </row>
    <row r="251" spans="2:26" x14ac:dyDescent="0.25">
      <c r="B251" s="34">
        <v>44787</v>
      </c>
      <c r="C251" s="98">
        <v>141.63</v>
      </c>
      <c r="D251" s="51"/>
      <c r="E251" s="26">
        <v>141.63</v>
      </c>
      <c r="F251" s="26"/>
      <c r="G251" s="26"/>
      <c r="H251" s="26"/>
      <c r="I251" s="26"/>
      <c r="J251" s="51"/>
      <c r="K251" s="26">
        <v>61.86</v>
      </c>
      <c r="L251" s="51"/>
      <c r="M251" s="26"/>
      <c r="N251" s="51"/>
      <c r="O251" s="26">
        <v>0</v>
      </c>
      <c r="P251" s="100">
        <v>0</v>
      </c>
      <c r="Q251" s="101">
        <v>0</v>
      </c>
      <c r="R251" s="51"/>
      <c r="S251" s="103"/>
      <c r="T251" s="104"/>
      <c r="U251" s="104">
        <v>6.34</v>
      </c>
      <c r="V251" s="190">
        <v>6.47</v>
      </c>
      <c r="W251" s="191">
        <v>0</v>
      </c>
      <c r="X251" s="192"/>
      <c r="Y251" s="193">
        <v>6.24</v>
      </c>
      <c r="Z251" s="194"/>
    </row>
    <row r="252" spans="2:26" x14ac:dyDescent="0.25">
      <c r="B252" s="34">
        <v>44788</v>
      </c>
      <c r="C252" s="98">
        <v>188.7</v>
      </c>
      <c r="D252" s="51"/>
      <c r="E252" s="26">
        <v>188.7</v>
      </c>
      <c r="F252" s="26"/>
      <c r="G252" s="26"/>
      <c r="H252" s="26"/>
      <c r="I252" s="26"/>
      <c r="J252" s="51"/>
      <c r="K252" s="26">
        <v>57.06</v>
      </c>
      <c r="L252" s="51"/>
      <c r="M252" s="26"/>
      <c r="N252" s="51"/>
      <c r="O252" s="26">
        <v>0</v>
      </c>
      <c r="P252" s="100">
        <v>0</v>
      </c>
      <c r="Q252" s="101">
        <v>0</v>
      </c>
      <c r="R252" s="51"/>
      <c r="S252" s="103"/>
      <c r="T252" s="104"/>
      <c r="U252" s="104">
        <v>5.73</v>
      </c>
      <c r="V252" s="190">
        <v>6.17</v>
      </c>
      <c r="W252" s="191">
        <v>0</v>
      </c>
      <c r="X252" s="192"/>
      <c r="Y252" s="193">
        <v>6.18</v>
      </c>
      <c r="Z252" s="194"/>
    </row>
    <row r="253" spans="2:26" x14ac:dyDescent="0.25">
      <c r="B253" s="34">
        <v>44789</v>
      </c>
      <c r="C253" s="98">
        <v>198.53</v>
      </c>
      <c r="D253" s="51"/>
      <c r="E253" s="26">
        <v>198.53</v>
      </c>
      <c r="F253" s="26"/>
      <c r="G253" s="26"/>
      <c r="H253" s="26"/>
      <c r="I253" s="26"/>
      <c r="J253" s="51"/>
      <c r="K253" s="26">
        <v>67.180000000000007</v>
      </c>
      <c r="L253" s="51"/>
      <c r="M253" s="26"/>
      <c r="N253" s="51"/>
      <c r="O253" s="26">
        <v>0</v>
      </c>
      <c r="P253" s="100">
        <v>0</v>
      </c>
      <c r="Q253" s="101">
        <v>0</v>
      </c>
      <c r="R253" s="51"/>
      <c r="S253" s="103"/>
      <c r="T253" s="104"/>
      <c r="U253" s="104">
        <v>5.62</v>
      </c>
      <c r="V253" s="190">
        <v>5.75</v>
      </c>
      <c r="W253" s="191">
        <v>0</v>
      </c>
      <c r="X253" s="192"/>
      <c r="Y253" s="193">
        <v>6.65</v>
      </c>
      <c r="Z253" s="194"/>
    </row>
    <row r="254" spans="2:26" x14ac:dyDescent="0.25">
      <c r="B254" s="34">
        <v>44790</v>
      </c>
      <c r="C254" s="98">
        <v>123.55</v>
      </c>
      <c r="D254" s="51"/>
      <c r="E254" s="26">
        <v>123.55</v>
      </c>
      <c r="F254" s="26"/>
      <c r="G254" s="26"/>
      <c r="H254" s="26"/>
      <c r="I254" s="26"/>
      <c r="J254" s="51"/>
      <c r="K254" s="26">
        <v>57.35</v>
      </c>
      <c r="L254" s="51"/>
      <c r="M254" s="26"/>
      <c r="N254" s="51"/>
      <c r="O254" s="26">
        <v>0</v>
      </c>
      <c r="P254" s="120">
        <v>0</v>
      </c>
      <c r="Q254" s="101">
        <v>0</v>
      </c>
      <c r="R254" s="51"/>
      <c r="S254" s="103">
        <v>0</v>
      </c>
      <c r="T254" s="104">
        <v>0</v>
      </c>
      <c r="U254" s="104">
        <v>6.98</v>
      </c>
      <c r="V254" s="190">
        <v>3.53</v>
      </c>
      <c r="W254" s="191">
        <v>0</v>
      </c>
      <c r="X254" s="192"/>
      <c r="Y254" s="193">
        <v>6.37</v>
      </c>
      <c r="Z254" s="194">
        <v>8.84</v>
      </c>
    </row>
    <row r="255" spans="2:26" x14ac:dyDescent="0.25">
      <c r="B255" s="34">
        <v>44791</v>
      </c>
      <c r="C255" s="98">
        <v>123.9</v>
      </c>
      <c r="D255" s="51"/>
      <c r="E255" s="26">
        <v>123.9</v>
      </c>
      <c r="F255" s="26"/>
      <c r="G255" s="26"/>
      <c r="H255" s="26"/>
      <c r="I255" s="26"/>
      <c r="J255" s="51"/>
      <c r="K255" s="26">
        <v>56.76</v>
      </c>
      <c r="L255" s="51"/>
      <c r="M255" s="26"/>
      <c r="N255" s="51"/>
      <c r="O255" s="26">
        <v>0</v>
      </c>
      <c r="P255" s="120">
        <v>0</v>
      </c>
      <c r="Q255" s="101">
        <v>0</v>
      </c>
      <c r="R255" s="51"/>
      <c r="S255" s="103"/>
      <c r="T255" s="104"/>
      <c r="U255" s="104">
        <v>5.95</v>
      </c>
      <c r="V255" s="190">
        <v>5.39</v>
      </c>
      <c r="W255" s="191">
        <v>0</v>
      </c>
      <c r="X255" s="192"/>
      <c r="Y255" s="193">
        <v>7.65</v>
      </c>
      <c r="Z255" s="194"/>
    </row>
    <row r="256" spans="2:26" x14ac:dyDescent="0.25">
      <c r="B256" s="34">
        <v>44792</v>
      </c>
      <c r="C256" s="98">
        <v>111.2</v>
      </c>
      <c r="D256" s="51"/>
      <c r="E256" s="26">
        <v>111.2</v>
      </c>
      <c r="F256" s="26"/>
      <c r="G256" s="26"/>
      <c r="H256" s="26"/>
      <c r="I256" s="26"/>
      <c r="J256" s="51"/>
      <c r="K256" s="26">
        <v>54.31</v>
      </c>
      <c r="L256" s="51"/>
      <c r="M256" s="26"/>
      <c r="N256" s="51"/>
      <c r="O256" s="26">
        <v>0</v>
      </c>
      <c r="P256" s="100">
        <v>0</v>
      </c>
      <c r="Q256" s="101">
        <v>0</v>
      </c>
      <c r="R256" s="51"/>
      <c r="S256" s="103"/>
      <c r="T256" s="104"/>
      <c r="U256" s="104">
        <v>6.18</v>
      </c>
      <c r="V256" s="190">
        <v>4.68</v>
      </c>
      <c r="W256" s="191">
        <v>0</v>
      </c>
      <c r="X256" s="192"/>
      <c r="Y256" s="193">
        <v>6.08</v>
      </c>
      <c r="Z256" s="194"/>
    </row>
    <row r="257" spans="2:26" x14ac:dyDescent="0.25">
      <c r="B257" s="34">
        <v>44793</v>
      </c>
      <c r="C257" s="98">
        <v>106.15</v>
      </c>
      <c r="D257" s="51"/>
      <c r="E257" s="26">
        <v>106.15</v>
      </c>
      <c r="F257" s="26"/>
      <c r="G257" s="26"/>
      <c r="H257" s="26"/>
      <c r="I257" s="26"/>
      <c r="J257" s="51"/>
      <c r="K257" s="26">
        <v>42.03</v>
      </c>
      <c r="L257" s="51"/>
      <c r="M257" s="26"/>
      <c r="N257" s="51"/>
      <c r="O257" s="26">
        <v>0</v>
      </c>
      <c r="P257" s="100">
        <v>0</v>
      </c>
      <c r="Q257" s="101">
        <v>0</v>
      </c>
      <c r="R257" s="51"/>
      <c r="S257" s="103"/>
      <c r="T257" s="104"/>
      <c r="U257" s="104">
        <v>6.09</v>
      </c>
      <c r="V257" s="190">
        <v>3.84</v>
      </c>
      <c r="W257" s="191">
        <v>0</v>
      </c>
      <c r="X257" s="192"/>
      <c r="Y257" s="193">
        <v>5.77</v>
      </c>
      <c r="Z257" s="194"/>
    </row>
    <row r="258" spans="2:26" x14ac:dyDescent="0.25">
      <c r="B258" s="34">
        <v>44794</v>
      </c>
      <c r="C258" s="98">
        <v>102.1</v>
      </c>
      <c r="D258" s="51"/>
      <c r="E258" s="26">
        <v>102.1</v>
      </c>
      <c r="F258" s="26"/>
      <c r="G258" s="26"/>
      <c r="H258" s="26"/>
      <c r="I258" s="26"/>
      <c r="J258" s="51"/>
      <c r="K258" s="26">
        <v>37.08</v>
      </c>
      <c r="L258" s="51"/>
      <c r="M258" s="26"/>
      <c r="N258" s="51"/>
      <c r="O258" s="26">
        <v>0</v>
      </c>
      <c r="P258" s="100">
        <v>0</v>
      </c>
      <c r="Q258" s="101">
        <v>0</v>
      </c>
      <c r="R258" s="51"/>
      <c r="S258" s="103"/>
      <c r="T258" s="104"/>
      <c r="U258" s="104">
        <v>5.57</v>
      </c>
      <c r="V258" s="190">
        <v>3.73</v>
      </c>
      <c r="W258" s="191">
        <v>0</v>
      </c>
      <c r="X258" s="192"/>
      <c r="Y258" s="193">
        <v>7.25</v>
      </c>
      <c r="Z258" s="194"/>
    </row>
    <row r="259" spans="2:26" x14ac:dyDescent="0.25">
      <c r="B259" s="34">
        <v>44795</v>
      </c>
      <c r="C259" s="98">
        <v>87.75</v>
      </c>
      <c r="D259" s="51"/>
      <c r="E259" s="26">
        <v>87.75</v>
      </c>
      <c r="F259" s="26"/>
      <c r="G259" s="26"/>
      <c r="H259" s="26"/>
      <c r="I259" s="26"/>
      <c r="J259" s="51"/>
      <c r="K259" s="26">
        <v>37.590000000000003</v>
      </c>
      <c r="L259" s="51"/>
      <c r="M259" s="26"/>
      <c r="N259" s="51"/>
      <c r="O259" s="26">
        <v>0</v>
      </c>
      <c r="P259" s="100">
        <v>0</v>
      </c>
      <c r="Q259" s="101">
        <v>0</v>
      </c>
      <c r="R259" s="51"/>
      <c r="S259" s="103"/>
      <c r="T259" s="104"/>
      <c r="U259" s="104">
        <v>4.74</v>
      </c>
      <c r="V259" s="190">
        <v>3.62</v>
      </c>
      <c r="W259" s="191">
        <v>0</v>
      </c>
      <c r="X259" s="192"/>
      <c r="Y259" s="193">
        <v>11.64</v>
      </c>
      <c r="Z259" s="194"/>
    </row>
    <row r="260" spans="2:26" x14ac:dyDescent="0.25">
      <c r="B260" s="34">
        <v>44796</v>
      </c>
      <c r="C260" s="98">
        <v>101.5</v>
      </c>
      <c r="D260" s="51"/>
      <c r="E260" s="26">
        <v>101.5</v>
      </c>
      <c r="F260" s="26"/>
      <c r="G260" s="26"/>
      <c r="H260" s="26"/>
      <c r="I260" s="26"/>
      <c r="J260" s="51"/>
      <c r="K260" s="26">
        <v>37.06</v>
      </c>
      <c r="L260" s="51"/>
      <c r="M260" s="26"/>
      <c r="N260" s="51"/>
      <c r="O260" s="26">
        <v>0</v>
      </c>
      <c r="P260" s="100">
        <v>0</v>
      </c>
      <c r="Q260" s="101">
        <v>0</v>
      </c>
      <c r="R260" s="51"/>
      <c r="S260" s="103"/>
      <c r="T260" s="104"/>
      <c r="U260" s="104">
        <v>4.91</v>
      </c>
      <c r="V260" s="190">
        <v>4.74</v>
      </c>
      <c r="W260" s="191">
        <v>0</v>
      </c>
      <c r="X260" s="192"/>
      <c r="Y260" s="193">
        <v>17.559999999999999</v>
      </c>
      <c r="Z260" s="194"/>
    </row>
    <row r="261" spans="2:26" x14ac:dyDescent="0.25">
      <c r="B261" s="34">
        <v>44797</v>
      </c>
      <c r="C261" s="98">
        <v>107.5</v>
      </c>
      <c r="D261" s="51"/>
      <c r="E261" s="26">
        <v>107.5</v>
      </c>
      <c r="F261" s="26"/>
      <c r="G261" s="26"/>
      <c r="H261" s="26"/>
      <c r="I261" s="26"/>
      <c r="J261" s="51"/>
      <c r="K261" s="26">
        <v>52.87</v>
      </c>
      <c r="L261" s="51"/>
      <c r="M261" s="26"/>
      <c r="N261" s="51"/>
      <c r="O261" s="26">
        <v>0</v>
      </c>
      <c r="P261" s="120">
        <v>0</v>
      </c>
      <c r="Q261" s="101">
        <v>0</v>
      </c>
      <c r="R261" s="51"/>
      <c r="S261" s="103">
        <v>0</v>
      </c>
      <c r="T261" s="104">
        <v>0</v>
      </c>
      <c r="U261" s="104">
        <v>7.21</v>
      </c>
      <c r="V261" s="190">
        <v>4.4800000000000004</v>
      </c>
      <c r="W261" s="191">
        <v>0</v>
      </c>
      <c r="X261" s="192">
        <v>0</v>
      </c>
      <c r="Y261" s="193">
        <v>20.86</v>
      </c>
      <c r="Z261" s="194">
        <v>19.3</v>
      </c>
    </row>
    <row r="262" spans="2:26" x14ac:dyDescent="0.25">
      <c r="B262" s="34">
        <v>44798</v>
      </c>
      <c r="C262" s="98">
        <v>100.67</v>
      </c>
      <c r="D262" s="51"/>
      <c r="E262" s="26">
        <v>100.67</v>
      </c>
      <c r="F262" s="26"/>
      <c r="G262" s="26"/>
      <c r="H262" s="26"/>
      <c r="I262" s="26"/>
      <c r="J262" s="51"/>
      <c r="K262" s="26">
        <v>50.68</v>
      </c>
      <c r="L262" s="51"/>
      <c r="M262" s="26"/>
      <c r="N262" s="51"/>
      <c r="O262" s="26">
        <v>0</v>
      </c>
      <c r="P262" s="100">
        <v>0</v>
      </c>
      <c r="Q262" s="101">
        <v>0</v>
      </c>
      <c r="R262" s="51"/>
      <c r="S262" s="103"/>
      <c r="T262" s="104"/>
      <c r="U262" s="104">
        <v>6.76</v>
      </c>
      <c r="V262" s="190">
        <v>4.3499999999999996</v>
      </c>
      <c r="W262" s="191">
        <v>0</v>
      </c>
      <c r="X262" s="192"/>
      <c r="Y262" s="193">
        <v>16.61</v>
      </c>
      <c r="Z262" s="194"/>
    </row>
    <row r="263" spans="2:26" x14ac:dyDescent="0.25">
      <c r="B263" s="34">
        <v>44799</v>
      </c>
      <c r="C263" s="98">
        <v>112.15</v>
      </c>
      <c r="D263" s="51"/>
      <c r="E263" s="26">
        <v>112.15</v>
      </c>
      <c r="F263" s="26"/>
      <c r="G263" s="26"/>
      <c r="H263" s="26"/>
      <c r="I263" s="26"/>
      <c r="J263" s="51"/>
      <c r="K263" s="26">
        <v>51.19</v>
      </c>
      <c r="L263" s="51"/>
      <c r="M263" s="26"/>
      <c r="N263" s="51"/>
      <c r="O263" s="26">
        <v>0</v>
      </c>
      <c r="P263" s="100">
        <v>0</v>
      </c>
      <c r="Q263" s="101">
        <v>0</v>
      </c>
      <c r="R263" s="51"/>
      <c r="S263" s="103"/>
      <c r="T263" s="104"/>
      <c r="U263" s="104">
        <v>7.06</v>
      </c>
      <c r="V263" s="190">
        <v>4.9400000000000004</v>
      </c>
      <c r="W263" s="191">
        <v>0</v>
      </c>
      <c r="X263" s="192"/>
      <c r="Y263" s="193">
        <v>22.03</v>
      </c>
      <c r="Z263" s="194"/>
    </row>
    <row r="264" spans="2:26" x14ac:dyDescent="0.25">
      <c r="B264" s="34">
        <v>44800</v>
      </c>
      <c r="C264" s="98">
        <v>103.75</v>
      </c>
      <c r="D264" s="51"/>
      <c r="E264" s="26">
        <v>103.75</v>
      </c>
      <c r="F264" s="26"/>
      <c r="G264" s="26"/>
      <c r="H264" s="26"/>
      <c r="I264" s="26"/>
      <c r="J264" s="51"/>
      <c r="K264" s="26">
        <v>48.2</v>
      </c>
      <c r="L264" s="51"/>
      <c r="M264" s="26"/>
      <c r="N264" s="51"/>
      <c r="O264" s="26">
        <v>0</v>
      </c>
      <c r="P264" s="100">
        <v>0</v>
      </c>
      <c r="Q264" s="101">
        <v>0</v>
      </c>
      <c r="R264" s="51"/>
      <c r="S264" s="103"/>
      <c r="T264" s="104"/>
      <c r="U264" s="104">
        <v>6.99</v>
      </c>
      <c r="V264" s="190">
        <v>8.77</v>
      </c>
      <c r="W264" s="191">
        <v>0</v>
      </c>
      <c r="X264" s="192"/>
      <c r="Y264" s="193">
        <v>32.479999999999997</v>
      </c>
      <c r="Z264" s="194"/>
    </row>
    <row r="265" spans="2:26" x14ac:dyDescent="0.25">
      <c r="B265" s="34">
        <v>44801</v>
      </c>
      <c r="C265" s="98">
        <v>108.3</v>
      </c>
      <c r="D265" s="51"/>
      <c r="E265" s="26">
        <v>108.3</v>
      </c>
      <c r="F265" s="26"/>
      <c r="G265" s="26"/>
      <c r="H265" s="26"/>
      <c r="I265" s="26"/>
      <c r="J265" s="51"/>
      <c r="K265" s="26">
        <v>44.18</v>
      </c>
      <c r="L265" s="51"/>
      <c r="M265" s="26"/>
      <c r="N265" s="51"/>
      <c r="O265" s="26">
        <v>0</v>
      </c>
      <c r="P265" s="100">
        <v>0</v>
      </c>
      <c r="Q265" s="101">
        <v>0</v>
      </c>
      <c r="R265" s="51"/>
      <c r="S265" s="103"/>
      <c r="T265" s="104"/>
      <c r="U265" s="104">
        <v>6.32</v>
      </c>
      <c r="V265" s="190">
        <v>7.29</v>
      </c>
      <c r="W265" s="191">
        <v>0</v>
      </c>
      <c r="X265" s="192"/>
      <c r="Y265" s="193">
        <v>25.22</v>
      </c>
      <c r="Z265" s="194"/>
    </row>
    <row r="266" spans="2:26" x14ac:dyDescent="0.25">
      <c r="B266" s="34">
        <v>44802</v>
      </c>
      <c r="C266" s="98">
        <v>99.5</v>
      </c>
      <c r="D266" s="51"/>
      <c r="E266" s="26">
        <v>99.5</v>
      </c>
      <c r="F266" s="26"/>
      <c r="G266" s="26"/>
      <c r="H266" s="26"/>
      <c r="I266" s="26"/>
      <c r="J266" s="51"/>
      <c r="K266" s="26">
        <v>45.11</v>
      </c>
      <c r="L266" s="51"/>
      <c r="M266" s="26"/>
      <c r="N266" s="51"/>
      <c r="O266" s="26">
        <v>0</v>
      </c>
      <c r="P266" s="100">
        <v>0</v>
      </c>
      <c r="Q266" s="101">
        <v>0</v>
      </c>
      <c r="R266" s="51"/>
      <c r="S266" s="103"/>
      <c r="T266" s="104"/>
      <c r="U266" s="104">
        <v>6.29</v>
      </c>
      <c r="V266" s="190">
        <v>11.9</v>
      </c>
      <c r="W266" s="191">
        <v>0</v>
      </c>
      <c r="X266" s="192"/>
      <c r="Y266" s="193">
        <v>37.840000000000003</v>
      </c>
      <c r="Z266" s="194"/>
    </row>
    <row r="267" spans="2:26" x14ac:dyDescent="0.25">
      <c r="B267" s="34">
        <v>44803</v>
      </c>
      <c r="C267" s="98">
        <v>101.94</v>
      </c>
      <c r="D267" s="51"/>
      <c r="E267" s="26">
        <v>101.94</v>
      </c>
      <c r="F267" s="26"/>
      <c r="G267" s="26"/>
      <c r="H267" s="26"/>
      <c r="I267" s="26"/>
      <c r="J267" s="51"/>
      <c r="K267" s="26">
        <v>48.63</v>
      </c>
      <c r="L267" s="51"/>
      <c r="M267" s="26"/>
      <c r="N267" s="51"/>
      <c r="O267" s="26">
        <v>0</v>
      </c>
      <c r="P267" s="100">
        <v>0</v>
      </c>
      <c r="Q267" s="101">
        <v>0</v>
      </c>
      <c r="R267" s="51"/>
      <c r="S267" s="103"/>
      <c r="T267" s="104"/>
      <c r="U267" s="104">
        <v>7.91</v>
      </c>
      <c r="V267" s="190">
        <v>10.73</v>
      </c>
      <c r="W267" s="191">
        <v>0</v>
      </c>
      <c r="X267" s="192"/>
      <c r="Y267" s="193">
        <v>17.68</v>
      </c>
      <c r="Z267" s="194"/>
    </row>
    <row r="268" spans="2:26" x14ac:dyDescent="0.25">
      <c r="B268" s="34">
        <v>44804</v>
      </c>
      <c r="C268" s="98">
        <v>112.7</v>
      </c>
      <c r="D268" s="51"/>
      <c r="E268" s="26">
        <v>112.7</v>
      </c>
      <c r="F268" s="26"/>
      <c r="G268" s="26"/>
      <c r="H268" s="26"/>
      <c r="I268" s="26"/>
      <c r="J268" s="51"/>
      <c r="K268" s="26">
        <v>47.65</v>
      </c>
      <c r="L268" s="51"/>
      <c r="M268" s="26"/>
      <c r="N268" s="51"/>
      <c r="O268" s="26">
        <v>0</v>
      </c>
      <c r="P268" s="120">
        <v>0</v>
      </c>
      <c r="Q268" s="101">
        <v>0</v>
      </c>
      <c r="R268" s="51"/>
      <c r="S268" s="103">
        <v>0</v>
      </c>
      <c r="T268" s="104">
        <v>0</v>
      </c>
      <c r="U268" s="104">
        <v>9.31</v>
      </c>
      <c r="V268" s="190">
        <v>12.95</v>
      </c>
      <c r="W268" s="191">
        <v>0</v>
      </c>
      <c r="X268" s="192">
        <v>0</v>
      </c>
      <c r="Y268" s="193">
        <v>24.73</v>
      </c>
      <c r="Z268" s="194">
        <v>12.71</v>
      </c>
    </row>
    <row r="269" spans="2:26" x14ac:dyDescent="0.25">
      <c r="B269" s="34">
        <v>44805</v>
      </c>
      <c r="C269" s="98">
        <v>110.55</v>
      </c>
      <c r="D269" s="51"/>
      <c r="E269" s="26">
        <v>110.55</v>
      </c>
      <c r="F269" s="26"/>
      <c r="G269" s="26"/>
      <c r="H269" s="26"/>
      <c r="I269" s="26"/>
      <c r="J269" s="51"/>
      <c r="K269" s="26">
        <v>41.6</v>
      </c>
      <c r="L269" s="51"/>
      <c r="M269" s="26"/>
      <c r="N269" s="51"/>
      <c r="O269" s="26">
        <v>0</v>
      </c>
      <c r="P269" s="100">
        <v>0</v>
      </c>
      <c r="Q269" s="101">
        <v>0</v>
      </c>
      <c r="R269" s="51"/>
      <c r="S269" s="103"/>
      <c r="T269" s="104"/>
      <c r="U269" s="104">
        <v>6.54</v>
      </c>
      <c r="V269" s="190">
        <v>9.76</v>
      </c>
      <c r="W269" s="191">
        <v>0</v>
      </c>
      <c r="X269" s="192"/>
      <c r="Y269" s="193">
        <v>20.100000000000001</v>
      </c>
      <c r="Z269" s="194"/>
    </row>
    <row r="270" spans="2:26" x14ac:dyDescent="0.25">
      <c r="B270" s="34">
        <v>44806</v>
      </c>
      <c r="C270" s="98">
        <v>92.07</v>
      </c>
      <c r="D270" s="51"/>
      <c r="E270" s="26">
        <v>92.07</v>
      </c>
      <c r="F270" s="26"/>
      <c r="G270" s="26"/>
      <c r="H270" s="26"/>
      <c r="I270" s="26"/>
      <c r="J270" s="51"/>
      <c r="K270" s="26">
        <v>34.76</v>
      </c>
      <c r="L270" s="51"/>
      <c r="M270" s="26"/>
      <c r="N270" s="51"/>
      <c r="O270" s="26">
        <v>0</v>
      </c>
      <c r="P270" s="120">
        <v>0</v>
      </c>
      <c r="Q270" s="101">
        <v>0</v>
      </c>
      <c r="R270" s="51"/>
      <c r="S270" s="103"/>
      <c r="T270" s="104"/>
      <c r="U270" s="104">
        <v>8.4</v>
      </c>
      <c r="V270" s="190">
        <v>9.25</v>
      </c>
      <c r="W270" s="191">
        <v>0</v>
      </c>
      <c r="X270" s="192"/>
      <c r="Y270" s="193">
        <v>25.82</v>
      </c>
      <c r="Z270" s="194"/>
    </row>
    <row r="271" spans="2:26" x14ac:dyDescent="0.25">
      <c r="B271" s="34">
        <v>44807</v>
      </c>
      <c r="C271" s="98">
        <v>106.25</v>
      </c>
      <c r="D271" s="51"/>
      <c r="E271" s="26">
        <v>106.25</v>
      </c>
      <c r="F271" s="26"/>
      <c r="G271" s="26"/>
      <c r="H271" s="26"/>
      <c r="I271" s="26"/>
      <c r="J271" s="51"/>
      <c r="K271" s="26">
        <v>39.450000000000003</v>
      </c>
      <c r="L271" s="51"/>
      <c r="M271" s="26"/>
      <c r="N271" s="51"/>
      <c r="O271" s="26">
        <v>0</v>
      </c>
      <c r="P271" s="120">
        <v>0</v>
      </c>
      <c r="Q271" s="101">
        <v>0</v>
      </c>
      <c r="R271" s="51"/>
      <c r="S271" s="103"/>
      <c r="T271" s="104"/>
      <c r="U271" s="104">
        <v>9.34</v>
      </c>
      <c r="V271" s="190">
        <v>8.57</v>
      </c>
      <c r="W271" s="191">
        <v>0</v>
      </c>
      <c r="X271" s="192"/>
      <c r="Y271" s="193">
        <v>21.42</v>
      </c>
      <c r="Z271" s="194"/>
    </row>
    <row r="272" spans="2:26" x14ac:dyDescent="0.25">
      <c r="B272" s="34">
        <v>44808</v>
      </c>
      <c r="C272" s="98">
        <v>97.43</v>
      </c>
      <c r="D272" s="51"/>
      <c r="E272" s="26">
        <v>97.43</v>
      </c>
      <c r="F272" s="26"/>
      <c r="G272" s="26"/>
      <c r="H272" s="26"/>
      <c r="I272" s="26"/>
      <c r="J272" s="51"/>
      <c r="K272" s="26">
        <v>38.22</v>
      </c>
      <c r="L272" s="51"/>
      <c r="M272" s="26"/>
      <c r="N272" s="51"/>
      <c r="O272" s="26">
        <v>0</v>
      </c>
      <c r="P272" s="120">
        <v>0</v>
      </c>
      <c r="Q272" s="101">
        <v>0</v>
      </c>
      <c r="R272" s="51"/>
      <c r="S272" s="103"/>
      <c r="T272" s="104"/>
      <c r="U272" s="104">
        <v>8.77</v>
      </c>
      <c r="V272" s="190">
        <v>8.02</v>
      </c>
      <c r="W272" s="191">
        <v>0</v>
      </c>
      <c r="X272" s="192"/>
      <c r="Y272" s="193">
        <v>23.06</v>
      </c>
      <c r="Z272" s="194"/>
    </row>
    <row r="273" spans="2:28" x14ac:dyDescent="0.25">
      <c r="B273" s="34">
        <v>44811</v>
      </c>
      <c r="C273" s="98">
        <v>111.5</v>
      </c>
      <c r="D273" s="51"/>
      <c r="E273" s="26">
        <v>111.5</v>
      </c>
      <c r="F273" s="26"/>
      <c r="G273" s="26"/>
      <c r="H273" s="26"/>
      <c r="I273" s="26"/>
      <c r="J273" s="51"/>
      <c r="K273" s="26">
        <v>25.86</v>
      </c>
      <c r="L273" s="51"/>
      <c r="M273" s="26"/>
      <c r="N273" s="51"/>
      <c r="O273" s="26"/>
      <c r="P273" s="120"/>
      <c r="Q273" s="101"/>
      <c r="R273" s="51"/>
      <c r="S273" s="103"/>
      <c r="T273" s="104"/>
      <c r="U273" s="104">
        <v>12.96</v>
      </c>
      <c r="V273" s="190">
        <v>7.09</v>
      </c>
      <c r="W273" s="191"/>
      <c r="X273" s="192"/>
      <c r="Y273" s="193">
        <v>17.98</v>
      </c>
      <c r="Z273" s="194">
        <v>17.510000000000002</v>
      </c>
    </row>
    <row r="274" spans="2:28" x14ac:dyDescent="0.25">
      <c r="B274" s="34">
        <v>44812</v>
      </c>
      <c r="C274" s="98">
        <v>70.239999999999995</v>
      </c>
      <c r="D274" s="51"/>
      <c r="E274" s="26">
        <v>70.239999999999995</v>
      </c>
      <c r="F274" s="26"/>
      <c r="G274" s="26"/>
      <c r="H274" s="26"/>
      <c r="I274" s="26"/>
      <c r="J274" s="51"/>
      <c r="K274" s="26">
        <v>24.48</v>
      </c>
      <c r="L274" s="51"/>
      <c r="M274" s="26"/>
      <c r="N274" s="51"/>
      <c r="O274" s="26"/>
      <c r="P274" s="120"/>
      <c r="Q274" s="101"/>
      <c r="R274" s="51"/>
      <c r="S274" s="103"/>
      <c r="T274" s="104"/>
      <c r="U274" s="104">
        <v>11.52</v>
      </c>
      <c r="V274" s="190">
        <v>6.28</v>
      </c>
      <c r="W274" s="191"/>
      <c r="X274" s="192"/>
      <c r="Y274" s="193">
        <v>14.5</v>
      </c>
      <c r="Z274" s="194">
        <v>23.31</v>
      </c>
    </row>
    <row r="275" spans="2:28" x14ac:dyDescent="0.25">
      <c r="B275" s="34">
        <v>44813</v>
      </c>
      <c r="C275" s="98">
        <v>68.599999999999994</v>
      </c>
      <c r="D275" s="51"/>
      <c r="E275" s="26">
        <v>68.599999999999994</v>
      </c>
      <c r="F275" s="26"/>
      <c r="G275" s="26"/>
      <c r="H275" s="26"/>
      <c r="I275" s="26"/>
      <c r="J275" s="51"/>
      <c r="K275" s="26">
        <v>26.94</v>
      </c>
      <c r="L275" s="51"/>
      <c r="M275" s="26"/>
      <c r="N275" s="51"/>
      <c r="O275" s="26"/>
      <c r="P275" s="120"/>
      <c r="Q275" s="101"/>
      <c r="R275" s="51"/>
      <c r="S275" s="103"/>
      <c r="T275" s="104"/>
      <c r="U275" s="104">
        <v>11.12</v>
      </c>
      <c r="V275" s="190">
        <v>6.53</v>
      </c>
      <c r="W275" s="191"/>
      <c r="X275" s="192"/>
      <c r="Y275" s="193">
        <v>13.92</v>
      </c>
      <c r="Z275" s="194">
        <v>20.94</v>
      </c>
    </row>
    <row r="276" spans="2:28" x14ac:dyDescent="0.25">
      <c r="B276" s="34">
        <v>44818</v>
      </c>
      <c r="C276" s="98">
        <v>99.35</v>
      </c>
      <c r="D276" s="51"/>
      <c r="E276" s="26">
        <v>99.35</v>
      </c>
      <c r="F276" s="26"/>
      <c r="G276" s="26"/>
      <c r="H276" s="26"/>
      <c r="I276" s="26"/>
      <c r="J276" s="51"/>
      <c r="K276" s="26">
        <v>49.56</v>
      </c>
      <c r="L276" s="51"/>
      <c r="M276" s="26"/>
      <c r="N276" s="51"/>
      <c r="O276" s="26"/>
      <c r="P276" s="120"/>
      <c r="Q276" s="101"/>
      <c r="R276" s="51"/>
      <c r="S276" s="103"/>
      <c r="T276" s="104"/>
      <c r="U276" s="104">
        <v>16.75</v>
      </c>
      <c r="V276" s="190">
        <v>11.89</v>
      </c>
      <c r="W276" s="191"/>
      <c r="X276" s="192"/>
      <c r="Y276" s="193">
        <v>19.84</v>
      </c>
      <c r="Z276" s="194">
        <v>23.19</v>
      </c>
    </row>
    <row r="277" spans="2:28" x14ac:dyDescent="0.25">
      <c r="B277" s="34">
        <v>44819</v>
      </c>
      <c r="C277" s="98">
        <v>97.75</v>
      </c>
      <c r="D277" s="51"/>
      <c r="E277" s="26">
        <v>97.75</v>
      </c>
      <c r="F277" s="26"/>
      <c r="G277" s="26"/>
      <c r="H277" s="26"/>
      <c r="I277" s="26"/>
      <c r="J277" s="51"/>
      <c r="K277" s="26">
        <v>47.75</v>
      </c>
      <c r="L277" s="51"/>
      <c r="M277" s="26"/>
      <c r="N277" s="51"/>
      <c r="O277" s="26"/>
      <c r="P277" s="120"/>
      <c r="Q277" s="101"/>
      <c r="R277" s="51"/>
      <c r="S277" s="103"/>
      <c r="T277" s="104"/>
      <c r="U277" s="104">
        <v>11.63</v>
      </c>
      <c r="V277" s="190">
        <v>12.78</v>
      </c>
      <c r="W277" s="191"/>
      <c r="X277" s="192"/>
      <c r="Y277" s="193">
        <v>18.32</v>
      </c>
      <c r="Z277" s="194">
        <v>20.38</v>
      </c>
    </row>
    <row r="278" spans="2:28" x14ac:dyDescent="0.25">
      <c r="B278" s="34">
        <v>44820</v>
      </c>
      <c r="C278" s="98">
        <v>105.45</v>
      </c>
      <c r="D278" s="51"/>
      <c r="E278" s="26">
        <v>105.45</v>
      </c>
      <c r="F278" s="26"/>
      <c r="G278" s="26"/>
      <c r="H278" s="26"/>
      <c r="I278" s="26"/>
      <c r="J278" s="51"/>
      <c r="K278" s="26">
        <v>38.200000000000003</v>
      </c>
      <c r="L278" s="51"/>
      <c r="M278" s="26"/>
      <c r="N278" s="51"/>
      <c r="O278" s="26"/>
      <c r="P278" s="120"/>
      <c r="Q278" s="101"/>
      <c r="R278" s="51"/>
      <c r="S278" s="103"/>
      <c r="T278" s="104"/>
      <c r="U278" s="104">
        <v>8.4700000000000006</v>
      </c>
      <c r="V278" s="190">
        <v>14.4</v>
      </c>
      <c r="W278" s="191"/>
      <c r="X278" s="192"/>
      <c r="Y278" s="193">
        <v>23.24</v>
      </c>
      <c r="Z278" s="194">
        <v>22.64</v>
      </c>
    </row>
    <row r="279" spans="2:28" x14ac:dyDescent="0.25">
      <c r="B279" s="34">
        <v>44825</v>
      </c>
      <c r="C279" s="98">
        <v>95.23</v>
      </c>
      <c r="D279" s="51"/>
      <c r="E279" s="26">
        <v>95.23</v>
      </c>
      <c r="F279" s="26"/>
      <c r="G279" s="26"/>
      <c r="H279" s="26"/>
      <c r="I279" s="26"/>
      <c r="J279" s="51"/>
      <c r="K279" s="26">
        <v>49.54</v>
      </c>
      <c r="L279" s="51"/>
      <c r="M279" s="26"/>
      <c r="N279" s="51"/>
      <c r="O279" s="26"/>
      <c r="P279" s="218"/>
      <c r="Q279" s="101"/>
      <c r="R279" s="51"/>
      <c r="S279" s="103"/>
      <c r="T279" s="104"/>
      <c r="U279" s="104">
        <v>8.67</v>
      </c>
      <c r="V279" s="190">
        <v>5.46</v>
      </c>
      <c r="W279" s="191"/>
      <c r="X279" s="192"/>
      <c r="Y279" s="193">
        <v>27.97</v>
      </c>
      <c r="Z279" s="194">
        <v>36.58</v>
      </c>
    </row>
    <row r="280" spans="2:28" x14ac:dyDescent="0.25">
      <c r="B280" s="34">
        <v>44826</v>
      </c>
      <c r="C280" s="98">
        <v>108.28</v>
      </c>
      <c r="D280" s="51"/>
      <c r="E280" s="26">
        <v>108.28</v>
      </c>
      <c r="F280" s="26"/>
      <c r="G280" s="26"/>
      <c r="H280" s="26"/>
      <c r="I280" s="26"/>
      <c r="J280" s="51"/>
      <c r="K280" s="26">
        <v>50.4</v>
      </c>
      <c r="L280" s="51"/>
      <c r="M280" s="26"/>
      <c r="N280" s="51"/>
      <c r="O280" s="26"/>
      <c r="P280" s="218"/>
      <c r="Q280" s="101"/>
      <c r="R280" s="51"/>
      <c r="S280" s="103"/>
      <c r="T280" s="104"/>
      <c r="U280" s="104">
        <v>9.7200000000000006</v>
      </c>
      <c r="V280" s="190">
        <v>5.85</v>
      </c>
      <c r="W280" s="191"/>
      <c r="X280" s="192"/>
      <c r="Y280" s="193">
        <v>24.73</v>
      </c>
      <c r="Z280" s="194">
        <v>37.79</v>
      </c>
    </row>
    <row r="281" spans="2:28" x14ac:dyDescent="0.25">
      <c r="B281" s="34">
        <v>44827</v>
      </c>
      <c r="C281" s="98">
        <v>101.74</v>
      </c>
      <c r="D281" s="51"/>
      <c r="E281" s="26">
        <v>101.74</v>
      </c>
      <c r="F281" s="26"/>
      <c r="G281" s="26"/>
      <c r="H281" s="26"/>
      <c r="I281" s="26"/>
      <c r="J281" s="51"/>
      <c r="K281" s="26">
        <v>44.41</v>
      </c>
      <c r="L281" s="51"/>
      <c r="M281" s="26"/>
      <c r="N281" s="51"/>
      <c r="O281" s="26"/>
      <c r="P281" s="218"/>
      <c r="Q281" s="101"/>
      <c r="R281" s="51"/>
      <c r="S281" s="103"/>
      <c r="T281" s="104"/>
      <c r="U281" s="104">
        <v>8.67</v>
      </c>
      <c r="V281" s="190">
        <v>5.0199999999999996</v>
      </c>
      <c r="W281" s="191"/>
      <c r="X281" s="192"/>
      <c r="Y281" s="193">
        <v>19.82</v>
      </c>
      <c r="Z281" s="194">
        <v>37.020000000000003</v>
      </c>
    </row>
    <row r="282" spans="2:28" x14ac:dyDescent="0.25">
      <c r="B282" s="34">
        <v>44830</v>
      </c>
      <c r="C282" s="98">
        <v>4675.1099999999997</v>
      </c>
      <c r="D282" s="51"/>
      <c r="E282" s="26">
        <v>4675.1099999999997</v>
      </c>
      <c r="F282" s="26"/>
      <c r="G282" s="26"/>
      <c r="H282" s="26"/>
      <c r="I282" s="26"/>
      <c r="J282" s="51"/>
      <c r="K282" s="26">
        <v>817.1</v>
      </c>
      <c r="L282" s="51"/>
      <c r="M282" s="26"/>
      <c r="N282" s="51"/>
      <c r="O282" s="26"/>
      <c r="P282" s="120">
        <v>1803.04</v>
      </c>
      <c r="Q282" s="101"/>
      <c r="R282" s="51"/>
      <c r="S282" s="103"/>
      <c r="T282" s="104"/>
      <c r="U282" s="104">
        <v>144.9</v>
      </c>
      <c r="V282" s="190">
        <v>396.64</v>
      </c>
      <c r="W282" s="191"/>
      <c r="X282" s="192"/>
      <c r="Y282" s="193">
        <v>22.43</v>
      </c>
      <c r="Z282" s="194">
        <v>109.6</v>
      </c>
      <c r="AB282" t="s">
        <v>207</v>
      </c>
    </row>
    <row r="283" spans="2:28" x14ac:dyDescent="0.25">
      <c r="B283" s="34">
        <v>44832</v>
      </c>
      <c r="C283" s="98">
        <v>442.78</v>
      </c>
      <c r="D283" s="51"/>
      <c r="E283" s="26">
        <v>442.78</v>
      </c>
      <c r="F283" s="26"/>
      <c r="G283" s="26"/>
      <c r="H283" s="26"/>
      <c r="I283" s="26"/>
      <c r="J283" s="51"/>
      <c r="K283" s="26">
        <v>769.23</v>
      </c>
      <c r="L283" s="51"/>
      <c r="M283" s="26"/>
      <c r="N283" s="51"/>
      <c r="O283" s="26"/>
      <c r="P283" s="120">
        <v>127.54</v>
      </c>
      <c r="Q283" s="101"/>
      <c r="R283" s="51"/>
      <c r="S283" s="103"/>
      <c r="T283" s="104"/>
      <c r="U283" s="104">
        <v>18.739999999999998</v>
      </c>
      <c r="V283" s="190">
        <v>147.4</v>
      </c>
      <c r="W283" s="191"/>
      <c r="X283" s="192"/>
      <c r="Y283" s="193">
        <v>22.32</v>
      </c>
      <c r="Z283" s="194">
        <v>55.97</v>
      </c>
    </row>
    <row r="284" spans="2:28" x14ac:dyDescent="0.25">
      <c r="B284" s="34">
        <v>44834</v>
      </c>
      <c r="C284" s="98">
        <v>294.95999999999998</v>
      </c>
      <c r="D284" s="51"/>
      <c r="E284" s="26">
        <v>294.95999999999998</v>
      </c>
      <c r="F284" s="26"/>
      <c r="G284" s="26"/>
      <c r="H284" s="26"/>
      <c r="I284" s="26"/>
      <c r="J284" s="51"/>
      <c r="K284" s="26">
        <v>430.37</v>
      </c>
      <c r="L284" s="51"/>
      <c r="M284" s="26"/>
      <c r="N284" s="51"/>
      <c r="O284" s="26"/>
      <c r="P284" s="120">
        <v>72.97</v>
      </c>
      <c r="Q284" s="101"/>
      <c r="R284" s="51"/>
      <c r="S284" s="103"/>
      <c r="T284" s="104"/>
      <c r="U284" s="104">
        <v>12.3</v>
      </c>
      <c r="V284" s="190">
        <v>25.87</v>
      </c>
      <c r="W284" s="191"/>
      <c r="X284" s="192"/>
      <c r="Y284" s="193">
        <v>14.69</v>
      </c>
      <c r="Z284" s="194">
        <v>66.12</v>
      </c>
    </row>
    <row r="285" spans="2:28" x14ac:dyDescent="0.25">
      <c r="B285" s="34">
        <v>44837</v>
      </c>
      <c r="C285" s="98">
        <v>283.62</v>
      </c>
      <c r="D285" s="51"/>
      <c r="E285" s="26">
        <v>283.62</v>
      </c>
      <c r="F285" s="26"/>
      <c r="G285" s="26"/>
      <c r="H285" s="26"/>
      <c r="I285" s="26"/>
      <c r="J285" s="51"/>
      <c r="K285" s="26">
        <v>130.1</v>
      </c>
      <c r="L285" s="51"/>
      <c r="M285" s="26"/>
      <c r="N285" s="51"/>
      <c r="O285" s="26">
        <v>0</v>
      </c>
      <c r="P285" s="120">
        <v>44.97</v>
      </c>
      <c r="Q285" s="101"/>
      <c r="R285" s="51"/>
      <c r="S285" s="103"/>
      <c r="T285" s="104"/>
      <c r="U285" s="104">
        <v>18.59</v>
      </c>
      <c r="V285" s="190">
        <v>15.05</v>
      </c>
      <c r="W285" s="191"/>
      <c r="X285" s="192"/>
      <c r="Y285" s="193">
        <v>12.5</v>
      </c>
      <c r="Z285" s="194">
        <v>0</v>
      </c>
    </row>
    <row r="286" spans="2:28" x14ac:dyDescent="0.25">
      <c r="B286" s="34">
        <v>44840</v>
      </c>
      <c r="C286" s="98">
        <v>337.93</v>
      </c>
      <c r="D286" s="51"/>
      <c r="E286" s="26">
        <v>337.93</v>
      </c>
      <c r="F286" s="26"/>
      <c r="G286" s="26"/>
      <c r="H286" s="26"/>
      <c r="I286" s="26"/>
      <c r="J286" s="51"/>
      <c r="K286" s="26">
        <v>225.76</v>
      </c>
      <c r="L286" s="51"/>
      <c r="M286" s="26"/>
      <c r="N286" s="51"/>
      <c r="O286" s="26">
        <v>0</v>
      </c>
      <c r="P286" s="120"/>
      <c r="Q286" s="101"/>
      <c r="R286" s="51"/>
      <c r="S286" s="103"/>
      <c r="T286" s="104"/>
      <c r="U286" s="104">
        <v>135.44999999999999</v>
      </c>
      <c r="V286" s="190">
        <v>50.12</v>
      </c>
      <c r="W286" s="191"/>
      <c r="X286" s="192"/>
      <c r="Y286" s="193">
        <v>14.09</v>
      </c>
      <c r="Z286" s="194">
        <v>43.33</v>
      </c>
      <c r="AB286" t="s">
        <v>209</v>
      </c>
    </row>
    <row r="287" spans="2:28" x14ac:dyDescent="0.25">
      <c r="B287" s="34">
        <v>44844</v>
      </c>
      <c r="C287" s="98">
        <v>417.04</v>
      </c>
      <c r="D287" s="51"/>
      <c r="E287" s="26">
        <v>417.04</v>
      </c>
      <c r="F287" s="26"/>
      <c r="G287" s="26"/>
      <c r="H287" s="26"/>
      <c r="I287" s="26"/>
      <c r="J287" s="51"/>
      <c r="K287" s="26">
        <v>163.37</v>
      </c>
      <c r="L287" s="51"/>
      <c r="M287" s="26"/>
      <c r="N287" s="51"/>
      <c r="O287" s="26">
        <v>0</v>
      </c>
      <c r="P287" s="120">
        <v>136.53</v>
      </c>
      <c r="Q287" s="101"/>
      <c r="R287" s="51"/>
      <c r="S287" s="103"/>
      <c r="T287" s="104"/>
      <c r="U287" s="104">
        <v>60.58</v>
      </c>
      <c r="V287" s="190">
        <v>23.32</v>
      </c>
      <c r="W287" s="191"/>
      <c r="X287" s="192"/>
      <c r="Y287" s="193">
        <v>16.690000000000001</v>
      </c>
      <c r="Z287" s="194">
        <v>32.729999999999997</v>
      </c>
    </row>
    <row r="288" spans="2:28" x14ac:dyDescent="0.25">
      <c r="B288" s="34">
        <v>44847</v>
      </c>
      <c r="C288" s="98">
        <v>584.17999999999995</v>
      </c>
      <c r="D288" s="51"/>
      <c r="E288" s="26">
        <v>584.17999999999995</v>
      </c>
      <c r="F288" s="26"/>
      <c r="G288" s="26"/>
      <c r="H288" s="26"/>
      <c r="I288" s="26"/>
      <c r="J288" s="51"/>
      <c r="K288" s="26">
        <v>150.38</v>
      </c>
      <c r="L288" s="51"/>
      <c r="M288" s="26"/>
      <c r="N288" s="51"/>
      <c r="O288" s="26">
        <v>0</v>
      </c>
      <c r="P288" s="120"/>
      <c r="Q288" s="101"/>
      <c r="R288" s="51"/>
      <c r="S288" s="103"/>
      <c r="T288" s="104"/>
      <c r="U288" s="104">
        <v>16.11</v>
      </c>
      <c r="V288" s="190">
        <v>23.73</v>
      </c>
      <c r="W288" s="191"/>
      <c r="X288" s="192"/>
      <c r="Y288" s="193">
        <v>18.690000000000001</v>
      </c>
      <c r="Z288" s="194">
        <v>25.05</v>
      </c>
    </row>
    <row r="289" spans="2:28" x14ac:dyDescent="0.25">
      <c r="B289" s="34">
        <v>44851</v>
      </c>
      <c r="C289" s="98">
        <v>507.89</v>
      </c>
      <c r="D289" s="51"/>
      <c r="E289" s="26">
        <v>498.2</v>
      </c>
      <c r="F289" s="26"/>
      <c r="G289" s="26"/>
      <c r="H289" s="26"/>
      <c r="I289" s="26"/>
      <c r="J289" s="51"/>
      <c r="K289" s="26">
        <v>108.94</v>
      </c>
      <c r="L289" s="51"/>
      <c r="M289" s="26"/>
      <c r="N289" s="51"/>
      <c r="O289" s="26">
        <v>9.69</v>
      </c>
      <c r="P289" s="120">
        <v>86.64</v>
      </c>
      <c r="Q289" s="101"/>
      <c r="R289" s="51"/>
      <c r="S289" s="103"/>
      <c r="T289" s="104"/>
      <c r="U289" s="104">
        <v>46.75</v>
      </c>
      <c r="V289" s="190">
        <v>18.21</v>
      </c>
      <c r="W289" s="191"/>
      <c r="X289" s="192"/>
      <c r="Y289" s="193">
        <v>8.67</v>
      </c>
      <c r="Z289" s="194">
        <v>0</v>
      </c>
    </row>
    <row r="290" spans="2:28" x14ac:dyDescent="0.25">
      <c r="B290" s="34">
        <v>44855</v>
      </c>
      <c r="C290" s="98">
        <v>501.17</v>
      </c>
      <c r="D290" s="51"/>
      <c r="E290" s="126" t="s">
        <v>210</v>
      </c>
      <c r="F290" s="26"/>
      <c r="G290" s="26"/>
      <c r="H290" s="26"/>
      <c r="I290" s="26"/>
      <c r="J290" s="51"/>
      <c r="K290" s="26">
        <v>77.37</v>
      </c>
      <c r="L290" s="51"/>
      <c r="M290" s="26"/>
      <c r="N290" s="51"/>
      <c r="O290" s="26"/>
      <c r="P290" s="120"/>
      <c r="Q290" s="101"/>
      <c r="R290" s="51"/>
      <c r="S290" s="103"/>
      <c r="T290" s="104"/>
      <c r="U290" s="104">
        <v>33.57</v>
      </c>
      <c r="V290" s="190">
        <v>16.43</v>
      </c>
      <c r="W290" s="191"/>
      <c r="X290" s="192"/>
      <c r="Y290" s="193">
        <v>19.399999999999999</v>
      </c>
      <c r="Z290" s="194">
        <v>57.52</v>
      </c>
    </row>
    <row r="291" spans="2:28" x14ac:dyDescent="0.25">
      <c r="B291" s="34">
        <v>44858</v>
      </c>
      <c r="C291" s="98">
        <v>367.18</v>
      </c>
      <c r="D291" s="51"/>
      <c r="E291" s="26">
        <v>359.92</v>
      </c>
      <c r="F291" s="26"/>
      <c r="G291" s="26"/>
      <c r="H291" s="26"/>
      <c r="I291" s="26"/>
      <c r="J291" s="51"/>
      <c r="K291" s="26">
        <v>74.81</v>
      </c>
      <c r="L291" s="51"/>
      <c r="M291" s="26"/>
      <c r="N291" s="51"/>
      <c r="O291" s="26">
        <v>7.26</v>
      </c>
      <c r="P291" s="120">
        <v>37.51</v>
      </c>
      <c r="Q291" s="101"/>
      <c r="R291" s="51"/>
      <c r="S291" s="103"/>
      <c r="T291" s="104"/>
      <c r="U291" s="104">
        <v>42.01</v>
      </c>
      <c r="V291" s="190">
        <v>18.84</v>
      </c>
      <c r="W291" s="191"/>
      <c r="X291" s="192"/>
      <c r="Y291" s="193">
        <v>14.09</v>
      </c>
      <c r="Z291" s="194">
        <v>54.95</v>
      </c>
    </row>
    <row r="292" spans="2:28" x14ac:dyDescent="0.25">
      <c r="B292" s="34">
        <v>44861</v>
      </c>
      <c r="C292" s="98">
        <v>328.57</v>
      </c>
      <c r="D292" s="51"/>
      <c r="E292" s="26">
        <v>328.57</v>
      </c>
      <c r="F292" s="26"/>
      <c r="G292" s="26"/>
      <c r="H292" s="26"/>
      <c r="I292" s="26"/>
      <c r="J292" s="51"/>
      <c r="K292" s="26">
        <v>60.3</v>
      </c>
      <c r="L292" s="51"/>
      <c r="M292" s="26"/>
      <c r="N292" s="51"/>
      <c r="O292" s="26"/>
      <c r="P292" s="120"/>
      <c r="Q292" s="101"/>
      <c r="R292" s="51"/>
      <c r="S292" s="103"/>
      <c r="T292" s="104"/>
      <c r="U292" s="104">
        <v>31.41</v>
      </c>
      <c r="V292" s="190">
        <v>16.59</v>
      </c>
      <c r="W292" s="191"/>
      <c r="X292" s="192"/>
      <c r="Y292" s="193">
        <v>12.28</v>
      </c>
      <c r="Z292" s="194">
        <v>57.67</v>
      </c>
    </row>
    <row r="293" spans="2:28" x14ac:dyDescent="0.25">
      <c r="B293" s="34">
        <v>44867</v>
      </c>
      <c r="C293" s="98">
        <v>333.8</v>
      </c>
      <c r="D293" s="51"/>
      <c r="E293" s="26">
        <v>326.77</v>
      </c>
      <c r="F293" s="26"/>
      <c r="G293" s="26"/>
      <c r="H293" s="26"/>
      <c r="I293" s="26"/>
      <c r="J293" s="51"/>
      <c r="K293" s="26">
        <v>59.26</v>
      </c>
      <c r="L293" s="51"/>
      <c r="M293" s="26"/>
      <c r="N293" s="51"/>
      <c r="O293" s="26">
        <v>7.03</v>
      </c>
      <c r="P293" s="120">
        <v>45.42</v>
      </c>
      <c r="Q293" s="101"/>
      <c r="R293" s="51"/>
      <c r="S293" s="103"/>
      <c r="T293" s="104"/>
      <c r="U293" s="104">
        <v>26.53</v>
      </c>
      <c r="V293" s="190">
        <v>14.91</v>
      </c>
      <c r="W293" s="191"/>
      <c r="X293" s="192"/>
      <c r="Y293" s="193">
        <v>8.3000000000000007</v>
      </c>
      <c r="Z293" s="194">
        <v>50.3</v>
      </c>
    </row>
    <row r="294" spans="2:28" x14ac:dyDescent="0.25">
      <c r="B294" s="34">
        <v>44869</v>
      </c>
      <c r="C294" s="98">
        <v>305.37</v>
      </c>
      <c r="D294" s="51"/>
      <c r="E294" s="26">
        <v>305.37</v>
      </c>
      <c r="F294" s="26"/>
      <c r="G294" s="26"/>
      <c r="H294" s="26"/>
      <c r="I294" s="26"/>
      <c r="J294" s="51"/>
      <c r="K294" s="26">
        <v>59.41</v>
      </c>
      <c r="L294" s="51"/>
      <c r="M294" s="26"/>
      <c r="N294" s="51"/>
      <c r="O294" s="26"/>
      <c r="P294" s="120"/>
      <c r="Q294" s="101"/>
      <c r="R294" s="51"/>
      <c r="S294" s="103"/>
      <c r="T294" s="104"/>
      <c r="U294" s="104">
        <v>27.19</v>
      </c>
      <c r="V294" s="190">
        <v>14.58</v>
      </c>
      <c r="W294" s="191"/>
      <c r="X294" s="192"/>
      <c r="Y294" s="193">
        <v>8.02</v>
      </c>
      <c r="Z294" s="194">
        <v>54.26</v>
      </c>
    </row>
    <row r="295" spans="2:28" x14ac:dyDescent="0.25">
      <c r="B295" s="34">
        <v>44872</v>
      </c>
      <c r="C295" s="98">
        <v>291.25</v>
      </c>
      <c r="D295" s="51"/>
      <c r="E295" s="26">
        <v>291.25</v>
      </c>
      <c r="F295" s="26"/>
      <c r="G295" s="26"/>
      <c r="H295" s="26"/>
      <c r="I295" s="26"/>
      <c r="J295" s="51"/>
      <c r="K295" s="26">
        <v>64.52</v>
      </c>
      <c r="L295" s="51"/>
      <c r="M295" s="26"/>
      <c r="N295" s="51"/>
      <c r="O295" s="26">
        <v>0</v>
      </c>
      <c r="P295" s="120">
        <v>33.6</v>
      </c>
      <c r="Q295" s="101"/>
      <c r="R295" s="51"/>
      <c r="S295" s="103"/>
      <c r="T295" s="104"/>
      <c r="U295" s="104">
        <v>34.549999999999997</v>
      </c>
      <c r="V295" s="190">
        <v>13.56</v>
      </c>
      <c r="W295" s="191"/>
      <c r="X295" s="192"/>
      <c r="Y295" s="193">
        <v>9.3699999999999992</v>
      </c>
      <c r="Z295" s="194">
        <v>66.44</v>
      </c>
    </row>
    <row r="296" spans="2:28" x14ac:dyDescent="0.25">
      <c r="B296" s="34">
        <v>44875</v>
      </c>
      <c r="C296" s="98">
        <v>425.56</v>
      </c>
      <c r="D296" s="51"/>
      <c r="E296" s="26">
        <v>419.33</v>
      </c>
      <c r="F296" s="26"/>
      <c r="G296" s="26"/>
      <c r="H296" s="26"/>
      <c r="I296" s="26"/>
      <c r="J296" s="51"/>
      <c r="K296" s="26">
        <v>95.18</v>
      </c>
      <c r="L296" s="51"/>
      <c r="M296" s="26"/>
      <c r="N296" s="51"/>
      <c r="O296" s="26">
        <v>6.23</v>
      </c>
      <c r="P296" s="120"/>
      <c r="Q296" s="101"/>
      <c r="R296" s="51"/>
      <c r="S296" s="103"/>
      <c r="T296" s="104"/>
      <c r="U296" s="104">
        <v>47.59</v>
      </c>
      <c r="V296" s="190">
        <v>16.52</v>
      </c>
      <c r="W296" s="191"/>
      <c r="X296" s="192"/>
      <c r="Y296" s="193">
        <v>10.85</v>
      </c>
      <c r="Z296" s="194">
        <v>51.38</v>
      </c>
      <c r="AB296" t="s">
        <v>211</v>
      </c>
    </row>
    <row r="297" spans="2:28" x14ac:dyDescent="0.25">
      <c r="B297" s="34">
        <v>44879</v>
      </c>
      <c r="C297" s="98">
        <v>363.4</v>
      </c>
      <c r="D297" s="51"/>
      <c r="E297" s="26">
        <v>361.96</v>
      </c>
      <c r="F297" s="26"/>
      <c r="G297" s="26"/>
      <c r="H297" s="26"/>
      <c r="I297" s="26"/>
      <c r="J297" s="51"/>
      <c r="K297" s="26">
        <v>112.33</v>
      </c>
      <c r="L297" s="51"/>
      <c r="M297" s="26"/>
      <c r="N297" s="51"/>
      <c r="O297" s="26">
        <v>1.44</v>
      </c>
      <c r="P297" s="120">
        <v>37.28</v>
      </c>
      <c r="Q297" s="101"/>
      <c r="R297" s="51"/>
      <c r="S297" s="103"/>
      <c r="T297" s="104"/>
      <c r="U297" s="104">
        <v>42.98</v>
      </c>
      <c r="V297" s="190">
        <v>33.44</v>
      </c>
      <c r="W297" s="191"/>
      <c r="X297" s="192"/>
      <c r="Y297" s="193">
        <v>3.83</v>
      </c>
      <c r="Z297" s="194">
        <v>0</v>
      </c>
    </row>
    <row r="298" spans="2:28" x14ac:dyDescent="0.25">
      <c r="B298" s="34">
        <v>44882</v>
      </c>
      <c r="C298" s="98">
        <v>378.75</v>
      </c>
      <c r="D298" s="51"/>
      <c r="E298" s="26">
        <v>378.75</v>
      </c>
      <c r="F298" s="26"/>
      <c r="G298" s="26"/>
      <c r="H298" s="26"/>
      <c r="I298" s="26"/>
      <c r="J298" s="51"/>
      <c r="K298" s="26">
        <v>95.81</v>
      </c>
      <c r="L298" s="51"/>
      <c r="M298" s="26"/>
      <c r="N298" s="51"/>
      <c r="O298" s="26"/>
      <c r="P298" s="120"/>
      <c r="Q298" s="101"/>
      <c r="R298" s="51"/>
      <c r="S298" s="103"/>
      <c r="T298" s="104"/>
      <c r="U298" s="104">
        <v>44.53</v>
      </c>
      <c r="V298" s="190">
        <v>25.43</v>
      </c>
      <c r="W298" s="191"/>
      <c r="X298" s="192"/>
      <c r="Y298" s="193">
        <v>2.7</v>
      </c>
      <c r="Z298" s="194">
        <v>0</v>
      </c>
    </row>
    <row r="299" spans="2:28" x14ac:dyDescent="0.25">
      <c r="B299" s="34">
        <v>44886</v>
      </c>
      <c r="C299" s="98">
        <v>379.1</v>
      </c>
      <c r="D299" s="51"/>
      <c r="E299" s="26">
        <v>376.3</v>
      </c>
      <c r="F299" s="26"/>
      <c r="G299" s="26"/>
      <c r="H299" s="26"/>
      <c r="I299" s="26"/>
      <c r="J299" s="51"/>
      <c r="K299" s="26">
        <v>138.30000000000001</v>
      </c>
      <c r="L299" s="51"/>
      <c r="M299" s="26"/>
      <c r="N299" s="51"/>
      <c r="O299" s="26">
        <v>2.8</v>
      </c>
      <c r="P299" s="120">
        <v>28.71</v>
      </c>
      <c r="Q299" s="101"/>
      <c r="R299" s="51"/>
      <c r="S299" s="103"/>
      <c r="T299" s="104"/>
      <c r="U299" s="104">
        <v>38.42</v>
      </c>
      <c r="V299" s="190">
        <v>14.32</v>
      </c>
      <c r="W299" s="191"/>
      <c r="X299" s="192"/>
      <c r="Y299" s="193">
        <v>2.3199999999999998</v>
      </c>
      <c r="Z299" s="194">
        <v>0</v>
      </c>
    </row>
    <row r="300" spans="2:28" x14ac:dyDescent="0.25">
      <c r="B300" s="34">
        <v>44889</v>
      </c>
      <c r="C300" s="98">
        <v>367.81</v>
      </c>
      <c r="D300" s="51"/>
      <c r="E300" s="26">
        <v>367.81</v>
      </c>
      <c r="F300" s="26"/>
      <c r="G300" s="26"/>
      <c r="H300" s="26"/>
      <c r="I300" s="26"/>
      <c r="J300" s="51"/>
      <c r="K300" s="26">
        <v>116.62</v>
      </c>
      <c r="L300" s="51"/>
      <c r="M300" s="26"/>
      <c r="N300" s="51"/>
      <c r="O300" s="26"/>
      <c r="P300" s="120"/>
      <c r="Q300" s="101"/>
      <c r="R300" s="51"/>
      <c r="S300" s="103"/>
      <c r="T300" s="104"/>
      <c r="U300" s="104">
        <v>17.7</v>
      </c>
      <c r="V300" s="190">
        <v>17.45</v>
      </c>
      <c r="W300" s="191"/>
      <c r="X300" s="192"/>
      <c r="Y300" s="193">
        <v>7.05</v>
      </c>
      <c r="Z300" s="194">
        <v>0</v>
      </c>
    </row>
    <row r="301" spans="2:28" x14ac:dyDescent="0.25">
      <c r="B301" s="34">
        <v>44893</v>
      </c>
      <c r="C301" s="98">
        <v>355.9</v>
      </c>
      <c r="D301" s="51"/>
      <c r="E301" s="26">
        <v>355.9</v>
      </c>
      <c r="F301" s="26"/>
      <c r="G301" s="26"/>
      <c r="H301" s="26"/>
      <c r="I301" s="26"/>
      <c r="J301" s="51"/>
      <c r="K301" s="26">
        <v>112.06</v>
      </c>
      <c r="L301" s="51"/>
      <c r="M301" s="26"/>
      <c r="N301" s="51"/>
      <c r="O301" s="26">
        <v>0</v>
      </c>
      <c r="P301" s="120">
        <v>27.36</v>
      </c>
      <c r="Q301" s="101"/>
      <c r="R301" s="51"/>
      <c r="S301" s="103"/>
      <c r="T301" s="104"/>
      <c r="U301" s="104">
        <v>16.739999999999998</v>
      </c>
      <c r="V301" s="190">
        <v>16.93</v>
      </c>
      <c r="W301" s="191"/>
      <c r="X301" s="192"/>
      <c r="Y301" s="193">
        <v>6.62</v>
      </c>
      <c r="Z301" s="194">
        <v>0</v>
      </c>
    </row>
    <row r="302" spans="2:28" x14ac:dyDescent="0.25">
      <c r="B302" s="34">
        <v>44896</v>
      </c>
      <c r="C302" s="98">
        <v>383.57</v>
      </c>
      <c r="D302" s="51"/>
      <c r="E302" s="26">
        <v>383.57</v>
      </c>
      <c r="F302" s="26"/>
      <c r="G302" s="26"/>
      <c r="H302" s="26"/>
      <c r="I302" s="26"/>
      <c r="J302" s="51"/>
      <c r="K302" s="26">
        <v>107.93</v>
      </c>
      <c r="L302" s="51"/>
      <c r="M302" s="26"/>
      <c r="N302" s="51"/>
      <c r="O302" s="26"/>
      <c r="P302" s="120"/>
      <c r="Q302" s="101"/>
      <c r="R302" s="51"/>
      <c r="S302" s="103"/>
      <c r="T302" s="104"/>
      <c r="U302" s="104">
        <v>18.100000000000001</v>
      </c>
      <c r="V302" s="190">
        <v>15.08</v>
      </c>
      <c r="W302" s="191"/>
      <c r="X302" s="192"/>
      <c r="Y302" s="193">
        <v>6.79</v>
      </c>
      <c r="Z302" s="194">
        <v>0</v>
      </c>
    </row>
    <row r="303" spans="2:28" x14ac:dyDescent="0.25">
      <c r="B303" s="34">
        <v>44900</v>
      </c>
      <c r="C303" s="98">
        <v>416.2</v>
      </c>
      <c r="D303" s="51"/>
      <c r="E303" s="26">
        <v>416.2</v>
      </c>
      <c r="F303" s="26"/>
      <c r="G303" s="26"/>
      <c r="H303" s="26"/>
      <c r="I303" s="26"/>
      <c r="J303" s="51"/>
      <c r="K303" s="26">
        <v>157.83000000000001</v>
      </c>
      <c r="L303" s="51"/>
      <c r="M303" s="26"/>
      <c r="N303" s="51"/>
      <c r="O303" s="26">
        <v>0</v>
      </c>
      <c r="P303" s="120">
        <v>46.96</v>
      </c>
      <c r="Q303" s="101"/>
      <c r="R303" s="51"/>
      <c r="S303" s="103"/>
      <c r="T303" s="104"/>
      <c r="U303" s="104">
        <v>27.91</v>
      </c>
      <c r="V303" s="190">
        <v>28.1</v>
      </c>
      <c r="W303" s="191"/>
      <c r="X303" s="192"/>
      <c r="Y303" s="193">
        <v>20.329999999999998</v>
      </c>
      <c r="Z303" s="194">
        <v>0</v>
      </c>
      <c r="AB303" t="s">
        <v>212</v>
      </c>
    </row>
    <row r="304" spans="2:28" x14ac:dyDescent="0.25">
      <c r="B304" s="34">
        <v>44902</v>
      </c>
      <c r="C304" s="98">
        <v>274.14999999999998</v>
      </c>
      <c r="D304" s="51"/>
      <c r="E304" s="26">
        <v>274.14999999999998</v>
      </c>
      <c r="F304" s="26"/>
      <c r="G304" s="26"/>
      <c r="H304" s="26"/>
      <c r="I304" s="26"/>
      <c r="J304" s="51"/>
      <c r="K304" s="26">
        <v>167.34</v>
      </c>
      <c r="L304" s="51"/>
      <c r="M304" s="26"/>
      <c r="N304" s="51"/>
      <c r="O304" s="26">
        <v>0</v>
      </c>
      <c r="P304" s="120"/>
      <c r="Q304" s="101"/>
      <c r="R304" s="51"/>
      <c r="S304" s="103"/>
      <c r="T304" s="104"/>
      <c r="U304" s="104">
        <v>31.21</v>
      </c>
      <c r="V304" s="190">
        <v>75.180000000000007</v>
      </c>
      <c r="W304" s="191"/>
      <c r="X304" s="192"/>
      <c r="Y304" s="193">
        <v>11.92</v>
      </c>
      <c r="Z304" s="194">
        <v>0</v>
      </c>
    </row>
    <row r="305" spans="2:28" x14ac:dyDescent="0.25">
      <c r="B305" s="34">
        <v>44907</v>
      </c>
      <c r="C305" s="98">
        <v>393.18</v>
      </c>
      <c r="D305" s="51"/>
      <c r="E305" s="26">
        <v>393.18</v>
      </c>
      <c r="F305" s="26"/>
      <c r="G305" s="26"/>
      <c r="H305" s="26"/>
      <c r="I305" s="26"/>
      <c r="J305" s="51"/>
      <c r="K305" s="26">
        <v>140.51</v>
      </c>
      <c r="L305" s="51"/>
      <c r="M305" s="26"/>
      <c r="N305" s="51"/>
      <c r="O305" s="26">
        <v>0</v>
      </c>
      <c r="P305" s="120">
        <v>40.42</v>
      </c>
      <c r="Q305" s="101"/>
      <c r="R305" s="51"/>
      <c r="S305" s="103"/>
      <c r="T305" s="104"/>
      <c r="U305" s="104">
        <v>29.63</v>
      </c>
      <c r="V305" s="190">
        <v>35.479999999999997</v>
      </c>
      <c r="W305" s="191"/>
      <c r="X305" s="192"/>
      <c r="Y305" s="193">
        <v>9.32</v>
      </c>
      <c r="Z305" s="194">
        <v>0</v>
      </c>
    </row>
    <row r="306" spans="2:28" x14ac:dyDescent="0.25">
      <c r="B306" s="34">
        <v>44910</v>
      </c>
      <c r="C306" s="98">
        <v>584.03</v>
      </c>
      <c r="D306" s="51"/>
      <c r="E306" s="26">
        <v>584.02</v>
      </c>
      <c r="F306" s="26"/>
      <c r="G306" s="26"/>
      <c r="H306" s="26"/>
      <c r="I306" s="26"/>
      <c r="J306" s="51"/>
      <c r="K306" s="26">
        <v>183.76</v>
      </c>
      <c r="L306" s="51"/>
      <c r="M306" s="26"/>
      <c r="N306" s="51"/>
      <c r="O306" s="26"/>
      <c r="P306" s="120"/>
      <c r="Q306" s="101"/>
      <c r="R306" s="51"/>
      <c r="S306" s="103"/>
      <c r="T306" s="104"/>
      <c r="U306" s="104">
        <v>21.4</v>
      </c>
      <c r="V306" s="190">
        <v>26.44</v>
      </c>
      <c r="W306" s="191"/>
      <c r="X306" s="192"/>
      <c r="Y306" s="193">
        <v>9.4700000000000006</v>
      </c>
      <c r="Z306" s="194">
        <v>0</v>
      </c>
      <c r="AB306" t="s">
        <v>213</v>
      </c>
    </row>
    <row r="307" spans="2:28" x14ac:dyDescent="0.25">
      <c r="B307" s="34">
        <v>44914</v>
      </c>
      <c r="C307" s="98">
        <v>335.56</v>
      </c>
      <c r="D307" s="51"/>
      <c r="E307" s="26">
        <v>335.56</v>
      </c>
      <c r="F307" s="26"/>
      <c r="G307" s="26"/>
      <c r="H307" s="26"/>
      <c r="I307" s="26"/>
      <c r="J307" s="51"/>
      <c r="K307" s="26">
        <v>143.93</v>
      </c>
      <c r="L307" s="51"/>
      <c r="M307" s="26"/>
      <c r="N307" s="51"/>
      <c r="O307" s="26">
        <v>0</v>
      </c>
      <c r="P307" s="120">
        <v>35.75</v>
      </c>
      <c r="Q307" s="101"/>
      <c r="R307" s="51"/>
      <c r="S307" s="103"/>
      <c r="T307" s="104"/>
      <c r="U307" s="104">
        <v>26.12</v>
      </c>
      <c r="V307" s="190">
        <v>33.51</v>
      </c>
      <c r="W307" s="191"/>
      <c r="X307" s="192"/>
      <c r="Y307" s="193">
        <v>5.5</v>
      </c>
      <c r="Z307" s="194">
        <v>0</v>
      </c>
    </row>
    <row r="308" spans="2:28" x14ac:dyDescent="0.25">
      <c r="B308" s="34">
        <v>44917</v>
      </c>
      <c r="C308" s="98">
        <v>402.84</v>
      </c>
      <c r="D308" s="51"/>
      <c r="E308" s="26">
        <v>326.86</v>
      </c>
      <c r="F308" s="26"/>
      <c r="G308" s="26"/>
      <c r="H308" s="26"/>
      <c r="I308" s="26"/>
      <c r="J308" s="51"/>
      <c r="K308" s="26">
        <v>148.77000000000001</v>
      </c>
      <c r="L308" s="51"/>
      <c r="M308" s="26"/>
      <c r="N308" s="51"/>
      <c r="O308" s="26">
        <v>75.98</v>
      </c>
      <c r="P308" s="120"/>
      <c r="Q308" s="101"/>
      <c r="R308" s="51"/>
      <c r="S308" s="103"/>
      <c r="T308" s="104"/>
      <c r="U308" s="104">
        <v>24.64</v>
      </c>
      <c r="V308" s="190">
        <v>27.24</v>
      </c>
      <c r="W308" s="191"/>
      <c r="X308" s="192"/>
      <c r="Y308" s="193">
        <v>15.72</v>
      </c>
      <c r="Z308" s="194">
        <v>0</v>
      </c>
    </row>
    <row r="309" spans="2:28" x14ac:dyDescent="0.25">
      <c r="B309" s="34">
        <v>44922</v>
      </c>
      <c r="C309" s="98">
        <v>300.27</v>
      </c>
      <c r="D309" s="51"/>
      <c r="E309" s="26">
        <v>300.27</v>
      </c>
      <c r="F309" s="26"/>
      <c r="G309" s="26"/>
      <c r="H309" s="26"/>
      <c r="I309" s="26"/>
      <c r="J309" s="51"/>
      <c r="K309" s="26">
        <v>160.78</v>
      </c>
      <c r="L309" s="51"/>
      <c r="M309" s="26"/>
      <c r="N309" s="51"/>
      <c r="O309" s="26">
        <v>0</v>
      </c>
      <c r="P309" s="120">
        <v>82.58</v>
      </c>
      <c r="Q309" s="101"/>
      <c r="R309" s="51"/>
      <c r="S309" s="103"/>
      <c r="T309" s="104"/>
      <c r="U309" s="104">
        <v>23.3</v>
      </c>
      <c r="V309" s="190">
        <v>36.909999999999997</v>
      </c>
      <c r="W309" s="191"/>
      <c r="X309" s="192"/>
      <c r="Y309" s="193">
        <v>3.55</v>
      </c>
      <c r="Z309" s="194">
        <v>0</v>
      </c>
    </row>
    <row r="310" spans="2:28" x14ac:dyDescent="0.25">
      <c r="B310" s="34">
        <v>44924</v>
      </c>
      <c r="C310" s="98">
        <v>336.29</v>
      </c>
      <c r="D310" s="51"/>
      <c r="E310" s="26">
        <v>336.29</v>
      </c>
      <c r="F310" s="26"/>
      <c r="G310" s="26"/>
      <c r="H310" s="26"/>
      <c r="I310" s="26"/>
      <c r="J310" s="51"/>
      <c r="K310" s="26">
        <v>167.04</v>
      </c>
      <c r="L310" s="51"/>
      <c r="M310" s="26"/>
      <c r="N310" s="51"/>
      <c r="O310" s="26"/>
      <c r="P310" s="120"/>
      <c r="Q310" s="101"/>
      <c r="R310" s="51"/>
      <c r="S310" s="103"/>
      <c r="T310" s="104"/>
      <c r="U310" s="104">
        <v>37.43</v>
      </c>
      <c r="V310" s="190">
        <v>43.82</v>
      </c>
      <c r="W310" s="191"/>
      <c r="X310" s="192"/>
      <c r="Y310" s="193">
        <v>1.76</v>
      </c>
      <c r="Z310" s="194">
        <v>0</v>
      </c>
    </row>
    <row r="311" spans="2:28" x14ac:dyDescent="0.25">
      <c r="B311" s="34">
        <v>44929</v>
      </c>
      <c r="C311" s="98">
        <v>217.18</v>
      </c>
      <c r="D311" s="51"/>
      <c r="E311" s="26">
        <v>217.18</v>
      </c>
      <c r="F311" s="26"/>
      <c r="G311" s="26"/>
      <c r="H311" s="26"/>
      <c r="I311" s="26"/>
      <c r="J311" s="51"/>
      <c r="K311" s="26">
        <v>148.35</v>
      </c>
      <c r="L311" s="51"/>
      <c r="M311" s="26"/>
      <c r="N311" s="51"/>
      <c r="O311" s="26">
        <v>0</v>
      </c>
      <c r="P311" s="100">
        <v>76.760000000000005</v>
      </c>
      <c r="Q311" s="101"/>
      <c r="R311" s="51"/>
      <c r="S311" s="103"/>
      <c r="T311" s="104"/>
      <c r="U311" s="104">
        <v>28.5</v>
      </c>
      <c r="V311" s="190">
        <v>31.3</v>
      </c>
      <c r="W311" s="191"/>
      <c r="X311" s="192"/>
      <c r="Y311" s="193">
        <v>2.68</v>
      </c>
      <c r="Z311" s="194">
        <v>0</v>
      </c>
    </row>
    <row r="312" spans="2:28" x14ac:dyDescent="0.25">
      <c r="B312" s="34">
        <v>44930</v>
      </c>
      <c r="C312" s="98">
        <v>268.54000000000002</v>
      </c>
      <c r="D312" s="51"/>
      <c r="E312" s="26">
        <v>268.54000000000002</v>
      </c>
      <c r="F312" s="26"/>
      <c r="G312" s="26"/>
      <c r="H312" s="26"/>
      <c r="I312" s="26"/>
      <c r="J312" s="51"/>
      <c r="K312" s="26">
        <v>155.19999999999999</v>
      </c>
      <c r="L312" s="51"/>
      <c r="M312" s="26"/>
      <c r="N312" s="51"/>
      <c r="O312" s="26"/>
      <c r="P312" s="100"/>
      <c r="Q312" s="101"/>
      <c r="R312" s="51"/>
      <c r="S312" s="103"/>
      <c r="T312" s="104"/>
      <c r="U312" s="104">
        <v>39.96</v>
      </c>
      <c r="V312" s="190">
        <v>24.65</v>
      </c>
      <c r="W312" s="191"/>
      <c r="X312" s="192"/>
      <c r="Y312" s="193">
        <v>3.77</v>
      </c>
      <c r="Z312" s="194">
        <v>0</v>
      </c>
    </row>
    <row r="313" spans="2:28" x14ac:dyDescent="0.25">
      <c r="B313" s="34">
        <v>44935</v>
      </c>
      <c r="C313" s="98">
        <v>258.43</v>
      </c>
      <c r="D313" s="51"/>
      <c r="E313" s="26">
        <v>258.43</v>
      </c>
      <c r="F313" s="26"/>
      <c r="G313" s="26"/>
      <c r="H313" s="26"/>
      <c r="I313" s="26"/>
      <c r="J313" s="51"/>
      <c r="K313" s="26">
        <v>143.85</v>
      </c>
      <c r="L313" s="51"/>
      <c r="M313" s="26"/>
      <c r="N313" s="51"/>
      <c r="O313" s="26">
        <v>0</v>
      </c>
      <c r="P313" s="120">
        <v>64.02</v>
      </c>
      <c r="Q313" s="101"/>
      <c r="R313" s="51"/>
      <c r="S313" s="103"/>
      <c r="T313" s="104"/>
      <c r="U313" s="104">
        <v>18.010000000000002</v>
      </c>
      <c r="V313" s="190">
        <v>24.08</v>
      </c>
      <c r="W313" s="191"/>
      <c r="X313" s="192"/>
      <c r="Y313" s="193">
        <v>2.0299999999999998</v>
      </c>
      <c r="Z313" s="194">
        <v>0</v>
      </c>
    </row>
    <row r="314" spans="2:28" x14ac:dyDescent="0.25">
      <c r="B314" s="34">
        <v>44938</v>
      </c>
      <c r="C314" s="98">
        <v>308.49</v>
      </c>
      <c r="D314" s="51"/>
      <c r="E314" s="26">
        <v>308.49</v>
      </c>
      <c r="F314" s="26"/>
      <c r="G314" s="26"/>
      <c r="H314" s="26"/>
      <c r="I314" s="26"/>
      <c r="J314" s="51"/>
      <c r="K314" s="26">
        <v>133.80000000000001</v>
      </c>
      <c r="L314" s="51"/>
      <c r="M314" s="26"/>
      <c r="N314" s="51"/>
      <c r="O314" s="26">
        <v>0</v>
      </c>
      <c r="P314" s="100"/>
      <c r="Q314" s="101"/>
      <c r="R314" s="51"/>
      <c r="S314" s="103"/>
      <c r="T314" s="104"/>
      <c r="U314" s="104">
        <v>14.47</v>
      </c>
      <c r="V314" s="190">
        <v>16.84</v>
      </c>
      <c r="W314" s="191"/>
      <c r="X314" s="192"/>
      <c r="Y314" s="193">
        <v>1.62</v>
      </c>
      <c r="Z314" s="194">
        <v>0</v>
      </c>
    </row>
    <row r="315" spans="2:28" x14ac:dyDescent="0.25">
      <c r="B315" s="34">
        <v>44942</v>
      </c>
      <c r="C315" s="98">
        <v>209.98</v>
      </c>
      <c r="D315" s="51"/>
      <c r="E315" s="26">
        <v>209.98</v>
      </c>
      <c r="F315" s="26"/>
      <c r="G315" s="26"/>
      <c r="H315" s="26"/>
      <c r="I315" s="26"/>
      <c r="J315" s="51"/>
      <c r="K315" s="26">
        <v>138.5</v>
      </c>
      <c r="L315" s="51"/>
      <c r="M315" s="26"/>
      <c r="N315" s="51"/>
      <c r="O315" s="26">
        <v>0</v>
      </c>
      <c r="P315" s="100">
        <v>60.15</v>
      </c>
      <c r="Q315" s="101"/>
      <c r="R315" s="51"/>
      <c r="S315" s="103"/>
      <c r="T315" s="104"/>
      <c r="U315" s="104">
        <v>14.35</v>
      </c>
      <c r="V315" s="190">
        <v>22.45</v>
      </c>
      <c r="W315" s="191"/>
      <c r="X315" s="192"/>
      <c r="Y315" s="193">
        <v>3.94</v>
      </c>
      <c r="Z315" s="194">
        <v>0</v>
      </c>
    </row>
    <row r="316" spans="2:28" x14ac:dyDescent="0.25">
      <c r="B316" s="34">
        <v>44945</v>
      </c>
      <c r="C316" s="98">
        <v>306.33999999999997</v>
      </c>
      <c r="D316" s="51"/>
      <c r="E316" s="26">
        <v>306.33999999999997</v>
      </c>
      <c r="F316" s="26"/>
      <c r="G316" s="26"/>
      <c r="H316" s="26"/>
      <c r="I316" s="26"/>
      <c r="J316" s="51"/>
      <c r="K316" s="26">
        <v>112.41</v>
      </c>
      <c r="L316" s="51"/>
      <c r="M316" s="26"/>
      <c r="N316" s="51"/>
      <c r="O316" s="26">
        <v>0</v>
      </c>
      <c r="P316" s="120"/>
      <c r="Q316" s="101"/>
      <c r="R316" s="51"/>
      <c r="S316" s="103"/>
      <c r="T316" s="104"/>
      <c r="U316" s="104">
        <v>14.1</v>
      </c>
      <c r="V316" s="190">
        <v>19.96</v>
      </c>
      <c r="W316" s="191"/>
      <c r="X316" s="192"/>
      <c r="Y316" s="193">
        <v>2.77</v>
      </c>
      <c r="Z316" s="194">
        <v>0</v>
      </c>
    </row>
    <row r="317" spans="2:28" x14ac:dyDescent="0.25">
      <c r="B317" s="34">
        <v>44949</v>
      </c>
      <c r="C317" s="98">
        <v>179.16</v>
      </c>
      <c r="D317" s="51"/>
      <c r="E317" s="26">
        <v>179.16</v>
      </c>
      <c r="F317" s="26"/>
      <c r="G317" s="26"/>
      <c r="H317" s="26"/>
      <c r="I317" s="26"/>
      <c r="J317" s="51"/>
      <c r="K317" s="26">
        <v>143.15</v>
      </c>
      <c r="L317" s="51"/>
      <c r="M317" s="26"/>
      <c r="N317" s="51"/>
      <c r="O317" s="26">
        <v>0</v>
      </c>
      <c r="P317" s="100">
        <v>54.83</v>
      </c>
      <c r="Q317" s="101"/>
      <c r="R317" s="51"/>
      <c r="S317" s="103"/>
      <c r="T317" s="104"/>
      <c r="U317" s="104">
        <v>11.29</v>
      </c>
      <c r="V317" s="190">
        <v>5.66</v>
      </c>
      <c r="W317" s="191"/>
      <c r="X317" s="192"/>
      <c r="Y317" s="193">
        <v>1.68</v>
      </c>
      <c r="Z317" s="194">
        <v>0</v>
      </c>
    </row>
    <row r="318" spans="2:28" x14ac:dyDescent="0.25">
      <c r="B318" s="34">
        <v>44952</v>
      </c>
      <c r="C318" s="98">
        <v>339.5</v>
      </c>
      <c r="D318" s="51"/>
      <c r="E318" s="26">
        <v>339.5</v>
      </c>
      <c r="F318" s="26"/>
      <c r="G318" s="26"/>
      <c r="H318" s="26"/>
      <c r="I318" s="26"/>
      <c r="J318" s="51"/>
      <c r="K318" s="26">
        <v>128.16</v>
      </c>
      <c r="L318" s="51"/>
      <c r="M318" s="26"/>
      <c r="N318" s="51"/>
      <c r="O318" s="26">
        <v>0</v>
      </c>
      <c r="P318" s="218"/>
      <c r="Q318" s="101"/>
      <c r="R318" s="51"/>
      <c r="S318" s="103"/>
      <c r="T318" s="104"/>
      <c r="U318" s="104">
        <v>18.510000000000002</v>
      </c>
      <c r="V318" s="190">
        <v>38.86</v>
      </c>
      <c r="W318" s="191"/>
      <c r="X318" s="192"/>
      <c r="Y318" s="193">
        <v>4.9800000000000004</v>
      </c>
      <c r="Z318" s="194">
        <v>0</v>
      </c>
    </row>
    <row r="319" spans="2:28" x14ac:dyDescent="0.25">
      <c r="B319" s="34">
        <v>44956</v>
      </c>
      <c r="C319" s="98">
        <v>438.59</v>
      </c>
      <c r="D319" s="51"/>
      <c r="E319" s="26">
        <v>377.1</v>
      </c>
      <c r="F319" s="26"/>
      <c r="G319" s="26"/>
      <c r="H319" s="26"/>
      <c r="I319" s="26"/>
      <c r="J319" s="51"/>
      <c r="K319" s="26">
        <v>93.79</v>
      </c>
      <c r="L319" s="51"/>
      <c r="M319" s="26"/>
      <c r="N319" s="51"/>
      <c r="O319" s="26">
        <v>61.49</v>
      </c>
      <c r="P319" s="120">
        <v>38.01</v>
      </c>
      <c r="Q319" s="101"/>
      <c r="R319" s="51"/>
      <c r="S319" s="103"/>
      <c r="T319" s="104"/>
      <c r="U319" s="104">
        <v>28.98</v>
      </c>
      <c r="V319" s="190">
        <v>25.37</v>
      </c>
      <c r="W319" s="191"/>
      <c r="X319" s="192"/>
      <c r="Y319" s="193">
        <v>10.08</v>
      </c>
      <c r="Z319" s="194">
        <v>0</v>
      </c>
    </row>
    <row r="320" spans="2:28" x14ac:dyDescent="0.25">
      <c r="B320" s="34">
        <v>44959</v>
      </c>
      <c r="C320" s="98">
        <v>244.17</v>
      </c>
      <c r="D320" s="51"/>
      <c r="E320" s="26">
        <v>244.17</v>
      </c>
      <c r="F320" s="26"/>
      <c r="G320" s="26"/>
      <c r="H320" s="26"/>
      <c r="I320" s="26"/>
      <c r="J320" s="51"/>
      <c r="K320" s="26">
        <v>94.52</v>
      </c>
      <c r="L320" s="51"/>
      <c r="M320" s="26"/>
      <c r="N320" s="51"/>
      <c r="O320" s="26"/>
      <c r="P320" s="100"/>
      <c r="Q320" s="101"/>
      <c r="R320" s="51"/>
      <c r="S320" s="103"/>
      <c r="T320" s="104"/>
      <c r="U320" s="104">
        <v>14.84</v>
      </c>
      <c r="V320" s="190">
        <v>23.6</v>
      </c>
      <c r="W320" s="191"/>
      <c r="X320" s="192"/>
      <c r="Y320" s="193">
        <v>2.15</v>
      </c>
      <c r="Z320" s="194">
        <v>0</v>
      </c>
    </row>
    <row r="321" spans="2:28" x14ac:dyDescent="0.25">
      <c r="B321" s="34">
        <v>44963</v>
      </c>
      <c r="C321" s="98">
        <v>214.67</v>
      </c>
      <c r="D321" s="51"/>
      <c r="E321" s="26">
        <v>214.67</v>
      </c>
      <c r="F321" s="26"/>
      <c r="G321" s="26"/>
      <c r="H321" s="26"/>
      <c r="I321" s="26"/>
      <c r="J321" s="51"/>
      <c r="K321" s="26">
        <v>111.99</v>
      </c>
      <c r="L321" s="51"/>
      <c r="M321" s="26"/>
      <c r="N321" s="51"/>
      <c r="O321" s="26">
        <v>0</v>
      </c>
      <c r="P321" s="120">
        <v>40.479999999999997</v>
      </c>
      <c r="Q321" s="101"/>
      <c r="R321" s="51"/>
      <c r="S321" s="103"/>
      <c r="T321" s="104"/>
      <c r="U321" s="104">
        <v>23.19</v>
      </c>
      <c r="V321" s="190">
        <v>22.72</v>
      </c>
      <c r="W321" s="191"/>
      <c r="X321" s="192"/>
      <c r="Y321" s="193">
        <v>1.97</v>
      </c>
      <c r="Z321" s="194">
        <v>0</v>
      </c>
    </row>
    <row r="322" spans="2:28" x14ac:dyDescent="0.25">
      <c r="B322" s="34">
        <v>44966</v>
      </c>
      <c r="C322" s="98">
        <v>399.64</v>
      </c>
      <c r="D322" s="51"/>
      <c r="E322" s="26">
        <v>399.64</v>
      </c>
      <c r="F322" s="26"/>
      <c r="G322" s="26"/>
      <c r="H322" s="26"/>
      <c r="I322" s="26"/>
      <c r="J322" s="51"/>
      <c r="K322" s="26">
        <v>119.11</v>
      </c>
      <c r="L322" s="51"/>
      <c r="M322" s="26"/>
      <c r="N322" s="51"/>
      <c r="O322" s="26">
        <v>0</v>
      </c>
      <c r="P322" s="120"/>
      <c r="Q322" s="101"/>
      <c r="R322" s="51"/>
      <c r="S322" s="103"/>
      <c r="T322" s="104"/>
      <c r="U322" s="104">
        <v>24.05</v>
      </c>
      <c r="V322" s="190">
        <v>35.65</v>
      </c>
      <c r="W322" s="191"/>
      <c r="X322" s="192"/>
      <c r="Y322" s="193">
        <v>1.43</v>
      </c>
      <c r="Z322" s="194">
        <v>0</v>
      </c>
      <c r="AB322" t="s">
        <v>215</v>
      </c>
    </row>
    <row r="323" spans="2:28" ht="15.75" customHeight="1" x14ac:dyDescent="0.25">
      <c r="B323" s="34">
        <v>44970</v>
      </c>
      <c r="C323" s="98">
        <v>257.41000000000003</v>
      </c>
      <c r="D323" s="51"/>
      <c r="E323" s="26">
        <v>257.41000000000003</v>
      </c>
      <c r="F323" s="26"/>
      <c r="G323" s="26"/>
      <c r="H323" s="26"/>
      <c r="I323" s="26"/>
      <c r="J323" s="51"/>
      <c r="K323" s="26">
        <v>114.85</v>
      </c>
      <c r="L323" s="51"/>
      <c r="M323" s="26"/>
      <c r="N323" s="51"/>
      <c r="O323" s="26">
        <v>0</v>
      </c>
      <c r="P323" s="100">
        <v>44.11</v>
      </c>
      <c r="Q323" s="101"/>
      <c r="R323" s="51"/>
      <c r="S323" s="103"/>
      <c r="T323" s="104"/>
      <c r="U323" s="104">
        <v>16.329999999999998</v>
      </c>
      <c r="V323" s="190">
        <v>9.91</v>
      </c>
      <c r="W323" s="191"/>
      <c r="X323" s="192"/>
      <c r="Y323" s="193">
        <v>2.64</v>
      </c>
      <c r="Z323" s="194">
        <v>0</v>
      </c>
    </row>
    <row r="324" spans="2:28" x14ac:dyDescent="0.25">
      <c r="B324" s="34">
        <v>44972</v>
      </c>
      <c r="C324" s="98">
        <v>294.95</v>
      </c>
      <c r="D324" s="51"/>
      <c r="E324" s="26">
        <v>294.95</v>
      </c>
      <c r="F324" s="26"/>
      <c r="G324" s="26"/>
      <c r="H324" s="26"/>
      <c r="I324" s="26"/>
      <c r="J324" s="51"/>
      <c r="K324" s="26">
        <v>136.16</v>
      </c>
      <c r="L324" s="51"/>
      <c r="M324" s="26"/>
      <c r="N324" s="51"/>
      <c r="O324" s="26">
        <v>0</v>
      </c>
      <c r="P324" s="100">
        <v>51.89</v>
      </c>
      <c r="Q324" s="101">
        <v>24.4</v>
      </c>
      <c r="R324" s="51"/>
      <c r="S324" s="103">
        <v>0</v>
      </c>
      <c r="T324" s="104">
        <v>0</v>
      </c>
      <c r="U324" s="104">
        <v>21.07</v>
      </c>
      <c r="V324" s="190">
        <v>17.95</v>
      </c>
      <c r="W324" s="191">
        <v>0</v>
      </c>
      <c r="X324" s="192">
        <v>0</v>
      </c>
      <c r="Y324" s="193">
        <v>1.45</v>
      </c>
      <c r="Z324" s="194">
        <v>0</v>
      </c>
    </row>
    <row r="325" spans="2:28" x14ac:dyDescent="0.25">
      <c r="B325" s="34">
        <v>44974</v>
      </c>
      <c r="C325" s="98">
        <v>213.57</v>
      </c>
      <c r="D325" s="51"/>
      <c r="E325" s="26">
        <v>213.57</v>
      </c>
      <c r="F325" s="26"/>
      <c r="G325" s="26"/>
      <c r="H325" s="26"/>
      <c r="I325" s="26"/>
      <c r="J325" s="51"/>
      <c r="K325" s="26">
        <v>129.44999999999999</v>
      </c>
      <c r="L325" s="51"/>
      <c r="M325" s="26"/>
      <c r="N325" s="51"/>
      <c r="O325" s="26">
        <v>0</v>
      </c>
      <c r="P325" s="120">
        <v>54.26</v>
      </c>
      <c r="Q325" s="101">
        <v>22.01</v>
      </c>
      <c r="R325" s="51"/>
      <c r="S325" s="103"/>
      <c r="T325" s="104"/>
      <c r="U325" s="104">
        <v>22.94</v>
      </c>
      <c r="V325" s="190">
        <v>13.78</v>
      </c>
      <c r="W325" s="191">
        <v>0</v>
      </c>
      <c r="X325" s="192"/>
      <c r="Y325" s="193">
        <v>2.77</v>
      </c>
      <c r="Z325" s="194"/>
    </row>
    <row r="326" spans="2:28" x14ac:dyDescent="0.25">
      <c r="B326" s="34">
        <v>44977</v>
      </c>
      <c r="C326" s="98">
        <v>307.10000000000002</v>
      </c>
      <c r="D326" s="51"/>
      <c r="E326" s="26">
        <v>307.10000000000002</v>
      </c>
      <c r="F326" s="26"/>
      <c r="G326" s="26"/>
      <c r="H326" s="26"/>
      <c r="I326" s="26"/>
      <c r="J326" s="51"/>
      <c r="K326" s="26">
        <v>80.349999999999994</v>
      </c>
      <c r="L326" s="51"/>
      <c r="M326" s="26"/>
      <c r="N326" s="51"/>
      <c r="O326" s="26">
        <v>0</v>
      </c>
      <c r="P326" s="100">
        <v>44.86</v>
      </c>
      <c r="Q326" s="101">
        <v>20.12</v>
      </c>
      <c r="R326" s="51"/>
      <c r="S326" s="103"/>
      <c r="T326" s="104"/>
      <c r="U326" s="104">
        <v>17.809999999999999</v>
      </c>
      <c r="V326" s="190">
        <v>19.7</v>
      </c>
      <c r="W326" s="191">
        <v>0</v>
      </c>
      <c r="X326" s="192"/>
      <c r="Y326" s="193">
        <v>4.9400000000000004</v>
      </c>
      <c r="Z326" s="194"/>
    </row>
    <row r="327" spans="2:28" x14ac:dyDescent="0.25">
      <c r="B327" s="34">
        <v>44979</v>
      </c>
      <c r="C327" s="98">
        <v>338.11</v>
      </c>
      <c r="D327" s="51"/>
      <c r="E327" s="26">
        <v>338.11</v>
      </c>
      <c r="F327" s="26"/>
      <c r="G327" s="26"/>
      <c r="H327" s="26"/>
      <c r="I327" s="26"/>
      <c r="J327" s="51"/>
      <c r="K327" s="26">
        <v>127.84</v>
      </c>
      <c r="L327" s="51"/>
      <c r="M327" s="26"/>
      <c r="N327" s="51"/>
      <c r="O327" s="26">
        <v>0</v>
      </c>
      <c r="P327" s="120">
        <v>42.96</v>
      </c>
      <c r="Q327" s="101">
        <v>14.02</v>
      </c>
      <c r="R327" s="51"/>
      <c r="S327" s="103">
        <v>0</v>
      </c>
      <c r="T327" s="104">
        <v>0</v>
      </c>
      <c r="U327" s="104">
        <v>16.170000000000002</v>
      </c>
      <c r="V327" s="190">
        <v>14.53</v>
      </c>
      <c r="W327" s="191">
        <v>0</v>
      </c>
      <c r="X327" s="192">
        <v>0</v>
      </c>
      <c r="Y327" s="193">
        <v>4.53</v>
      </c>
      <c r="Z327" s="194">
        <v>0</v>
      </c>
    </row>
    <row r="328" spans="2:28" x14ac:dyDescent="0.25">
      <c r="B328" s="34">
        <v>44981</v>
      </c>
      <c r="C328" s="98">
        <v>312.8</v>
      </c>
      <c r="D328" s="51"/>
      <c r="E328" s="26">
        <v>312.8</v>
      </c>
      <c r="F328" s="26"/>
      <c r="G328" s="26"/>
      <c r="H328" s="26"/>
      <c r="I328" s="26"/>
      <c r="J328" s="51"/>
      <c r="K328" s="26">
        <v>134.79</v>
      </c>
      <c r="L328" s="51"/>
      <c r="M328" s="26"/>
      <c r="N328" s="51"/>
      <c r="O328" s="26">
        <v>0</v>
      </c>
      <c r="P328" s="120">
        <v>45.94</v>
      </c>
      <c r="Q328" s="101">
        <v>22.54</v>
      </c>
      <c r="R328" s="51"/>
      <c r="S328" s="103"/>
      <c r="T328" s="104"/>
      <c r="U328" s="104">
        <v>19.14</v>
      </c>
      <c r="V328" s="190">
        <v>11.52</v>
      </c>
      <c r="W328" s="191">
        <v>0</v>
      </c>
      <c r="X328" s="192"/>
      <c r="Y328" s="193">
        <v>5.54</v>
      </c>
      <c r="Z328" s="194"/>
    </row>
    <row r="329" spans="2:28" x14ac:dyDescent="0.25">
      <c r="B329" s="34">
        <v>44984</v>
      </c>
      <c r="C329" s="98">
        <v>223.9</v>
      </c>
      <c r="D329" s="51"/>
      <c r="E329" s="26">
        <v>223.9</v>
      </c>
      <c r="F329" s="26"/>
      <c r="G329" s="26"/>
      <c r="H329" s="26"/>
      <c r="I329" s="26"/>
      <c r="J329" s="51"/>
      <c r="K329" s="26">
        <v>116.53</v>
      </c>
      <c r="L329" s="51"/>
      <c r="M329" s="26"/>
      <c r="N329" s="51"/>
      <c r="O329" s="26">
        <v>0</v>
      </c>
      <c r="P329" s="100">
        <v>43.18</v>
      </c>
      <c r="Q329" s="101">
        <v>30.96</v>
      </c>
      <c r="R329" s="51"/>
      <c r="S329" s="103">
        <v>0</v>
      </c>
      <c r="T329" s="104">
        <v>0</v>
      </c>
      <c r="U329" s="104">
        <v>4.3499999999999996</v>
      </c>
      <c r="V329" s="190">
        <v>1.7</v>
      </c>
      <c r="W329" s="191">
        <v>0</v>
      </c>
      <c r="X329" s="192">
        <v>0</v>
      </c>
      <c r="Y329" s="193">
        <v>3.32</v>
      </c>
      <c r="Z329" s="194">
        <v>0</v>
      </c>
    </row>
    <row r="330" spans="2:28" x14ac:dyDescent="0.25">
      <c r="B330" s="34">
        <v>44986</v>
      </c>
      <c r="C330" s="98">
        <v>299.25</v>
      </c>
      <c r="D330" s="51"/>
      <c r="E330" s="26">
        <v>299.25</v>
      </c>
      <c r="F330" s="26"/>
      <c r="G330" s="26"/>
      <c r="H330" s="26"/>
      <c r="I330" s="26"/>
      <c r="J330" s="51"/>
      <c r="K330" s="26">
        <v>125.99</v>
      </c>
      <c r="L330" s="51"/>
      <c r="M330" s="26"/>
      <c r="N330" s="51"/>
      <c r="O330" s="26">
        <v>0</v>
      </c>
      <c r="P330" s="120">
        <v>41.8</v>
      </c>
      <c r="Q330" s="101">
        <v>8.7100000000000009</v>
      </c>
      <c r="R330" s="51"/>
      <c r="S330" s="103"/>
      <c r="T330" s="104"/>
      <c r="U330" s="104">
        <v>9.68</v>
      </c>
      <c r="V330" s="190">
        <v>21.54</v>
      </c>
      <c r="W330" s="191">
        <v>0</v>
      </c>
      <c r="X330" s="192"/>
      <c r="Y330" s="193">
        <v>2.74</v>
      </c>
      <c r="Z330" s="194"/>
    </row>
    <row r="331" spans="2:28" x14ac:dyDescent="0.25">
      <c r="B331" s="34">
        <v>44988</v>
      </c>
      <c r="C331" s="98">
        <v>291.14999999999998</v>
      </c>
      <c r="D331" s="51"/>
      <c r="E331" s="26">
        <v>291.14999999999998</v>
      </c>
      <c r="F331" s="26"/>
      <c r="G331" s="26"/>
      <c r="H331" s="26"/>
      <c r="I331" s="26"/>
      <c r="J331" s="51"/>
      <c r="K331" s="26">
        <v>155.77000000000001</v>
      </c>
      <c r="L331" s="51"/>
      <c r="M331" s="26"/>
      <c r="N331" s="51"/>
      <c r="O331" s="26">
        <v>0</v>
      </c>
      <c r="P331" s="120">
        <v>44.78</v>
      </c>
      <c r="Q331" s="101">
        <v>14.02</v>
      </c>
      <c r="R331" s="51"/>
      <c r="S331" s="103"/>
      <c r="T331" s="104"/>
      <c r="U331" s="104">
        <v>8.83</v>
      </c>
      <c r="V331" s="190">
        <v>18.399999999999999</v>
      </c>
      <c r="W331" s="191">
        <v>0</v>
      </c>
      <c r="X331" s="192"/>
      <c r="Y331" s="193">
        <v>4.8499999999999996</v>
      </c>
      <c r="Z331" s="194"/>
    </row>
    <row r="332" spans="2:28" x14ac:dyDescent="0.25">
      <c r="B332" s="34">
        <v>44991</v>
      </c>
      <c r="C332" s="98">
        <v>272.05</v>
      </c>
      <c r="D332" s="51"/>
      <c r="E332" s="26">
        <v>272.05</v>
      </c>
      <c r="F332" s="26"/>
      <c r="G332" s="26"/>
      <c r="H332" s="26"/>
      <c r="I332" s="26"/>
      <c r="J332" s="51"/>
      <c r="K332" s="26">
        <v>136.69</v>
      </c>
      <c r="L332" s="51"/>
      <c r="M332" s="26"/>
      <c r="N332" s="51"/>
      <c r="O332" s="26">
        <v>0</v>
      </c>
      <c r="P332" s="120">
        <v>45.55</v>
      </c>
      <c r="Q332" s="101">
        <v>4.53</v>
      </c>
      <c r="R332" s="51"/>
      <c r="S332" s="103">
        <v>0</v>
      </c>
      <c r="T332" s="104">
        <v>0</v>
      </c>
      <c r="U332" s="104">
        <v>22.49</v>
      </c>
      <c r="V332" s="190">
        <v>20.98</v>
      </c>
      <c r="W332" s="191">
        <v>0</v>
      </c>
      <c r="X332" s="192">
        <v>0</v>
      </c>
      <c r="Y332" s="193">
        <v>8.26</v>
      </c>
      <c r="Z332" s="194">
        <v>0</v>
      </c>
      <c r="AB332" t="s">
        <v>219</v>
      </c>
    </row>
    <row r="333" spans="2:28" x14ac:dyDescent="0.25">
      <c r="B333" s="34">
        <v>44993</v>
      </c>
      <c r="C333" s="98">
        <v>266.97000000000003</v>
      </c>
      <c r="D333" s="51"/>
      <c r="E333" s="26">
        <v>266.97000000000003</v>
      </c>
      <c r="F333" s="26"/>
      <c r="G333" s="26"/>
      <c r="H333" s="26"/>
      <c r="I333" s="26"/>
      <c r="J333" s="51"/>
      <c r="K333" s="26">
        <v>105.81</v>
      </c>
      <c r="L333" s="51"/>
      <c r="M333" s="26"/>
      <c r="N333" s="51"/>
      <c r="O333" s="26">
        <v>0</v>
      </c>
      <c r="P333" s="120">
        <v>37.450000000000003</v>
      </c>
      <c r="Q333" s="101">
        <v>12.22</v>
      </c>
      <c r="R333" s="51"/>
      <c r="S333" s="103"/>
      <c r="T333" s="104"/>
      <c r="U333" s="104">
        <v>29.12</v>
      </c>
      <c r="V333" s="190">
        <v>20.67</v>
      </c>
      <c r="W333" s="191">
        <v>0</v>
      </c>
      <c r="X333" s="192"/>
      <c r="Y333" s="193">
        <v>10.38</v>
      </c>
      <c r="Z333" s="194"/>
    </row>
    <row r="334" spans="2:28" x14ac:dyDescent="0.25">
      <c r="B334" s="34">
        <v>44995</v>
      </c>
      <c r="C334" s="98">
        <v>240.97</v>
      </c>
      <c r="D334" s="51"/>
      <c r="E334" s="26">
        <v>240.97</v>
      </c>
      <c r="F334" s="26"/>
      <c r="G334" s="26"/>
      <c r="H334" s="26"/>
      <c r="I334" s="26"/>
      <c r="J334" s="51"/>
      <c r="K334" s="26">
        <v>115.18</v>
      </c>
      <c r="L334" s="51"/>
      <c r="M334" s="26"/>
      <c r="N334" s="51"/>
      <c r="O334" s="26">
        <v>0</v>
      </c>
      <c r="P334" s="120">
        <v>25.56</v>
      </c>
      <c r="Q334" s="101">
        <v>12.03</v>
      </c>
      <c r="R334" s="51"/>
      <c r="S334" s="103"/>
      <c r="T334" s="104"/>
      <c r="U334" s="104">
        <v>26.37</v>
      </c>
      <c r="V334" s="190">
        <v>20.350000000000001</v>
      </c>
      <c r="W334" s="191">
        <v>0</v>
      </c>
      <c r="X334" s="192"/>
      <c r="Y334" s="193">
        <v>9.94</v>
      </c>
      <c r="Z334" s="194"/>
    </row>
    <row r="335" spans="2:28" x14ac:dyDescent="0.25">
      <c r="B335" s="34">
        <v>44998</v>
      </c>
      <c r="C335" s="98">
        <v>118.05</v>
      </c>
      <c r="D335" s="51"/>
      <c r="E335" s="26">
        <v>118.05</v>
      </c>
      <c r="F335" s="26"/>
      <c r="G335" s="26"/>
      <c r="H335" s="26"/>
      <c r="I335" s="26"/>
      <c r="J335" s="51"/>
      <c r="K335" s="26">
        <v>105.62</v>
      </c>
      <c r="L335" s="51"/>
      <c r="M335" s="26"/>
      <c r="N335" s="51"/>
      <c r="O335" s="26">
        <v>0</v>
      </c>
      <c r="P335" s="120">
        <v>8.4</v>
      </c>
      <c r="Q335" s="101">
        <v>16.52</v>
      </c>
      <c r="R335" s="51"/>
      <c r="S335" s="103">
        <v>0</v>
      </c>
      <c r="T335" s="104">
        <v>0</v>
      </c>
      <c r="U335" s="104">
        <v>22.86</v>
      </c>
      <c r="V335" s="190">
        <v>12.25</v>
      </c>
      <c r="W335" s="191">
        <v>0</v>
      </c>
      <c r="X335" s="192">
        <v>0</v>
      </c>
      <c r="Y335" s="193">
        <v>5.81</v>
      </c>
      <c r="Z335" s="194">
        <v>0</v>
      </c>
    </row>
    <row r="336" spans="2:28" x14ac:dyDescent="0.25">
      <c r="B336" s="34">
        <v>45000</v>
      </c>
      <c r="C336" s="98">
        <v>223.08</v>
      </c>
      <c r="D336" s="51"/>
      <c r="E336" s="26">
        <v>223.08</v>
      </c>
      <c r="F336" s="26"/>
      <c r="G336" s="26"/>
      <c r="H336" s="26"/>
      <c r="I336" s="26"/>
      <c r="J336" s="51"/>
      <c r="K336" s="26">
        <v>130.61000000000001</v>
      </c>
      <c r="L336" s="51"/>
      <c r="M336" s="26"/>
      <c r="N336" s="51"/>
      <c r="O336" s="26">
        <v>0</v>
      </c>
      <c r="P336" s="120">
        <v>8.3800000000000008</v>
      </c>
      <c r="Q336" s="101">
        <v>28.24</v>
      </c>
      <c r="R336" s="51"/>
      <c r="S336" s="103"/>
      <c r="T336" s="104"/>
      <c r="U336" s="104">
        <v>26.81</v>
      </c>
      <c r="V336" s="190">
        <v>15.93</v>
      </c>
      <c r="W336" s="191">
        <v>0</v>
      </c>
      <c r="X336" s="192"/>
      <c r="Y336" s="193">
        <v>1.1299999999999999</v>
      </c>
      <c r="Z336" s="194"/>
    </row>
    <row r="337" spans="2:26" x14ac:dyDescent="0.25">
      <c r="B337" s="34">
        <v>45002</v>
      </c>
      <c r="C337" s="98">
        <v>216.8</v>
      </c>
      <c r="D337" s="51"/>
      <c r="E337" s="26">
        <v>216.8</v>
      </c>
      <c r="F337" s="26"/>
      <c r="G337" s="26"/>
      <c r="H337" s="26"/>
      <c r="I337" s="26"/>
      <c r="J337" s="51"/>
      <c r="K337" s="26">
        <v>132.51</v>
      </c>
      <c r="L337" s="51"/>
      <c r="M337" s="26"/>
      <c r="N337" s="51"/>
      <c r="O337" s="26">
        <v>0</v>
      </c>
      <c r="P337" s="120">
        <v>6.78</v>
      </c>
      <c r="Q337" s="101">
        <v>15.08</v>
      </c>
      <c r="R337" s="51"/>
      <c r="S337" s="103"/>
      <c r="T337" s="104"/>
      <c r="U337" s="104">
        <v>22.31</v>
      </c>
      <c r="V337" s="190">
        <v>13.2</v>
      </c>
      <c r="W337" s="191">
        <v>0</v>
      </c>
      <c r="X337" s="192"/>
      <c r="Y337" s="193">
        <v>0.83</v>
      </c>
      <c r="Z337" s="194"/>
    </row>
    <row r="338" spans="2:26" x14ac:dyDescent="0.25">
      <c r="B338" s="34">
        <v>45005</v>
      </c>
      <c r="C338" s="98">
        <v>303.97000000000003</v>
      </c>
      <c r="D338" s="51"/>
      <c r="E338" s="26">
        <v>252.8</v>
      </c>
      <c r="F338" s="26"/>
      <c r="G338" s="26"/>
      <c r="H338" s="26"/>
      <c r="I338" s="26"/>
      <c r="J338" s="51"/>
      <c r="K338" s="26">
        <v>102.6</v>
      </c>
      <c r="L338" s="51"/>
      <c r="M338" s="26"/>
      <c r="N338" s="51"/>
      <c r="O338" s="26">
        <v>51.17</v>
      </c>
      <c r="P338" s="120">
        <v>16.579999999999998</v>
      </c>
      <c r="Q338" s="101">
        <v>45.03</v>
      </c>
      <c r="R338" s="51"/>
      <c r="S338" s="103">
        <v>0</v>
      </c>
      <c r="T338" s="104">
        <v>0</v>
      </c>
      <c r="U338" s="104">
        <v>23.68</v>
      </c>
      <c r="V338" s="190">
        <v>8.6300000000000008</v>
      </c>
      <c r="W338" s="191">
        <v>0</v>
      </c>
      <c r="X338" s="192">
        <v>0</v>
      </c>
      <c r="Y338" s="193">
        <v>9.51</v>
      </c>
      <c r="Z338" s="194">
        <v>0</v>
      </c>
    </row>
    <row r="339" spans="2:26" x14ac:dyDescent="0.25">
      <c r="B339" s="34">
        <v>45007</v>
      </c>
      <c r="C339" s="98">
        <v>297.06</v>
      </c>
      <c r="D339" s="51"/>
      <c r="E339" s="26">
        <v>297.06</v>
      </c>
      <c r="F339" s="26"/>
      <c r="G339" s="26"/>
      <c r="H339" s="26"/>
      <c r="I339" s="26"/>
      <c r="J339" s="51"/>
      <c r="K339" s="26">
        <v>112.5</v>
      </c>
      <c r="L339" s="51"/>
      <c r="M339" s="26"/>
      <c r="N339" s="51"/>
      <c r="O339" s="26">
        <v>0</v>
      </c>
      <c r="P339" s="120">
        <v>15.71</v>
      </c>
      <c r="Q339" s="101">
        <v>69.930000000000007</v>
      </c>
      <c r="R339" s="51"/>
      <c r="S339" s="103"/>
      <c r="T339" s="104"/>
      <c r="U339" s="104">
        <v>18.2</v>
      </c>
      <c r="V339" s="190">
        <v>10.08</v>
      </c>
      <c r="W339" s="191">
        <v>0</v>
      </c>
      <c r="X339" s="192"/>
      <c r="Y339" s="193">
        <v>0.37</v>
      </c>
      <c r="Z339" s="194"/>
    </row>
    <row r="340" spans="2:26" x14ac:dyDescent="0.25">
      <c r="B340" s="34">
        <v>45009</v>
      </c>
      <c r="C340" s="98">
        <v>218.08</v>
      </c>
      <c r="D340" s="51"/>
      <c r="E340" s="26">
        <v>218.08</v>
      </c>
      <c r="F340" s="26"/>
      <c r="G340" s="26"/>
      <c r="H340" s="26"/>
      <c r="I340" s="26"/>
      <c r="J340" s="51"/>
      <c r="K340" s="26">
        <v>160.52000000000001</v>
      </c>
      <c r="L340" s="51"/>
      <c r="M340" s="26"/>
      <c r="N340" s="51"/>
      <c r="O340" s="26">
        <v>0</v>
      </c>
      <c r="P340" s="120">
        <v>14.11</v>
      </c>
      <c r="Q340" s="101">
        <v>75.83</v>
      </c>
      <c r="R340" s="51"/>
      <c r="S340" s="103"/>
      <c r="T340" s="104"/>
      <c r="U340" s="104">
        <v>18.989999999999998</v>
      </c>
      <c r="V340" s="190">
        <v>15.56</v>
      </c>
      <c r="W340" s="191">
        <v>0</v>
      </c>
      <c r="X340" s="192"/>
      <c r="Y340" s="193">
        <v>8.57</v>
      </c>
      <c r="Z340" s="194"/>
    </row>
    <row r="341" spans="2:26" x14ac:dyDescent="0.25">
      <c r="B341" s="34">
        <v>45012</v>
      </c>
      <c r="C341" s="98">
        <v>211.59</v>
      </c>
      <c r="D341" s="51"/>
      <c r="E341" s="26">
        <v>211.59</v>
      </c>
      <c r="F341" s="26"/>
      <c r="G341" s="26"/>
      <c r="H341" s="26"/>
      <c r="I341" s="26"/>
      <c r="J341" s="51"/>
      <c r="K341" s="26">
        <v>81.48</v>
      </c>
      <c r="L341" s="51"/>
      <c r="M341" s="26"/>
      <c r="N341" s="51"/>
      <c r="O341" s="26">
        <v>0</v>
      </c>
      <c r="P341" s="120">
        <v>6.79</v>
      </c>
      <c r="Q341" s="101">
        <v>36.93</v>
      </c>
      <c r="R341" s="51"/>
      <c r="S341" s="103">
        <v>0</v>
      </c>
      <c r="T341" s="104">
        <v>0</v>
      </c>
      <c r="U341" s="104">
        <v>17.28</v>
      </c>
      <c r="V341" s="190">
        <v>18.2</v>
      </c>
      <c r="W341" s="191">
        <v>0</v>
      </c>
      <c r="X341" s="192">
        <v>0</v>
      </c>
      <c r="Y341" s="193">
        <v>0</v>
      </c>
      <c r="Z341" s="194">
        <v>0</v>
      </c>
    </row>
    <row r="342" spans="2:26" x14ac:dyDescent="0.25">
      <c r="B342" s="34">
        <v>45014</v>
      </c>
      <c r="C342" s="98">
        <v>269.5</v>
      </c>
      <c r="D342" s="51"/>
      <c r="E342" s="26">
        <v>269.5</v>
      </c>
      <c r="F342" s="26"/>
      <c r="G342" s="26"/>
      <c r="H342" s="26"/>
      <c r="I342" s="26"/>
      <c r="J342" s="51"/>
      <c r="K342" s="26">
        <v>102.22</v>
      </c>
      <c r="L342" s="51"/>
      <c r="M342" s="26"/>
      <c r="N342" s="51"/>
      <c r="O342" s="26">
        <v>0</v>
      </c>
      <c r="P342" s="120">
        <v>6.67</v>
      </c>
      <c r="Q342" s="101">
        <v>23.07</v>
      </c>
      <c r="R342" s="51"/>
      <c r="S342" s="103"/>
      <c r="T342" s="104"/>
      <c r="U342" s="104">
        <v>15.24</v>
      </c>
      <c r="V342" s="190">
        <v>2.92</v>
      </c>
      <c r="W342" s="191">
        <v>0</v>
      </c>
      <c r="X342" s="192"/>
      <c r="Y342" s="193">
        <v>0</v>
      </c>
      <c r="Z342" s="194"/>
    </row>
    <row r="343" spans="2:26" x14ac:dyDescent="0.25">
      <c r="B343" s="34">
        <v>45016</v>
      </c>
      <c r="C343" s="98">
        <v>284.22000000000003</v>
      </c>
      <c r="D343" s="51"/>
      <c r="E343" s="26">
        <v>284.22000000000003</v>
      </c>
      <c r="F343" s="26"/>
      <c r="G343" s="26"/>
      <c r="H343" s="26"/>
      <c r="I343" s="26"/>
      <c r="J343" s="51"/>
      <c r="K343" s="26">
        <v>116.7</v>
      </c>
      <c r="L343" s="51"/>
      <c r="M343" s="26"/>
      <c r="N343" s="51"/>
      <c r="O343" s="26">
        <v>0</v>
      </c>
      <c r="P343" s="120">
        <v>4.91</v>
      </c>
      <c r="Q343" s="101">
        <v>29.23</v>
      </c>
      <c r="R343" s="51"/>
      <c r="S343" s="103"/>
      <c r="T343" s="104"/>
      <c r="U343" s="104">
        <v>16.96</v>
      </c>
      <c r="V343" s="190">
        <v>1.4</v>
      </c>
      <c r="W343" s="191">
        <v>0</v>
      </c>
      <c r="X343" s="192"/>
      <c r="Y343" s="193">
        <v>0</v>
      </c>
      <c r="Z343" s="194"/>
    </row>
    <row r="344" spans="2:26" x14ac:dyDescent="0.25">
      <c r="B344" s="34">
        <v>45019</v>
      </c>
      <c r="C344" s="98">
        <v>210.91</v>
      </c>
      <c r="D344" s="51"/>
      <c r="E344" s="26">
        <v>210.91</v>
      </c>
      <c r="F344" s="26"/>
      <c r="G344" s="26"/>
      <c r="H344" s="26"/>
      <c r="I344" s="26"/>
      <c r="J344" s="51"/>
      <c r="K344" s="26">
        <v>97.92</v>
      </c>
      <c r="L344" s="51"/>
      <c r="M344" s="26"/>
      <c r="N344" s="51"/>
      <c r="O344" s="26">
        <v>0</v>
      </c>
      <c r="P344" s="100">
        <v>6.73</v>
      </c>
      <c r="Q344" s="101">
        <v>25.8</v>
      </c>
      <c r="R344" s="51"/>
      <c r="S344" s="103">
        <v>0</v>
      </c>
      <c r="T344" s="104">
        <v>0</v>
      </c>
      <c r="U344" s="104">
        <v>11.23</v>
      </c>
      <c r="V344" s="190">
        <v>6.24</v>
      </c>
      <c r="W344" s="191">
        <v>0.45</v>
      </c>
      <c r="X344" s="192">
        <v>0</v>
      </c>
      <c r="Y344" s="193">
        <v>0</v>
      </c>
      <c r="Z344" s="194">
        <v>0</v>
      </c>
    </row>
    <row r="345" spans="2:26" x14ac:dyDescent="0.25">
      <c r="B345" s="34">
        <v>45020</v>
      </c>
      <c r="C345" s="98">
        <v>234.63</v>
      </c>
      <c r="D345" s="51"/>
      <c r="E345" s="26">
        <v>234.63</v>
      </c>
      <c r="F345" s="26"/>
      <c r="G345" s="26"/>
      <c r="H345" s="26"/>
      <c r="I345" s="26"/>
      <c r="J345" s="51"/>
      <c r="K345" s="26">
        <v>109.05</v>
      </c>
      <c r="L345" s="51"/>
      <c r="M345" s="26"/>
      <c r="N345" s="51"/>
      <c r="O345" s="26">
        <v>0</v>
      </c>
      <c r="P345" s="100">
        <v>3.36</v>
      </c>
      <c r="Q345" s="101">
        <v>24.13</v>
      </c>
      <c r="R345" s="51"/>
      <c r="S345" s="103"/>
      <c r="T345" s="104"/>
      <c r="U345" s="104">
        <v>16.329999999999998</v>
      </c>
      <c r="V345" s="190">
        <v>5.27</v>
      </c>
      <c r="W345" s="191">
        <v>1.07</v>
      </c>
      <c r="X345" s="192"/>
      <c r="Y345" s="193">
        <v>0</v>
      </c>
      <c r="Z345" s="194"/>
    </row>
    <row r="346" spans="2:26" x14ac:dyDescent="0.25">
      <c r="B346" s="34">
        <v>45028</v>
      </c>
      <c r="C346" s="98">
        <v>239.86</v>
      </c>
      <c r="D346" s="51"/>
      <c r="E346" s="26">
        <v>239.86</v>
      </c>
      <c r="F346" s="26"/>
      <c r="G346" s="26"/>
      <c r="H346" s="26"/>
      <c r="I346" s="26"/>
      <c r="J346" s="51"/>
      <c r="K346" s="26">
        <v>97.89</v>
      </c>
      <c r="L346" s="51"/>
      <c r="M346" s="26"/>
      <c r="N346" s="51"/>
      <c r="O346" s="26">
        <v>0</v>
      </c>
      <c r="P346" s="120">
        <v>5.36</v>
      </c>
      <c r="Q346" s="101">
        <v>14.7</v>
      </c>
      <c r="R346" s="51"/>
      <c r="S346" s="103">
        <v>0</v>
      </c>
      <c r="T346" s="104">
        <v>0</v>
      </c>
      <c r="U346" s="104">
        <v>17.850000000000001</v>
      </c>
      <c r="V346" s="190">
        <v>6.88</v>
      </c>
      <c r="W346" s="191">
        <v>0.28999999999999998</v>
      </c>
      <c r="X346" s="192">
        <v>0</v>
      </c>
      <c r="Y346" s="193">
        <v>0</v>
      </c>
      <c r="Z346" s="194">
        <v>0</v>
      </c>
    </row>
    <row r="347" spans="2:26" x14ac:dyDescent="0.25">
      <c r="B347" s="34">
        <v>45030</v>
      </c>
      <c r="C347" s="98">
        <v>157.72999999999999</v>
      </c>
      <c r="D347" s="51"/>
      <c r="E347" s="26">
        <v>157.72999999999999</v>
      </c>
      <c r="F347" s="26"/>
      <c r="G347" s="26"/>
      <c r="H347" s="26"/>
      <c r="I347" s="26"/>
      <c r="J347" s="51"/>
      <c r="K347" s="26">
        <v>96.76</v>
      </c>
      <c r="L347" s="51"/>
      <c r="M347" s="26"/>
      <c r="N347" s="51"/>
      <c r="O347" s="26">
        <v>0</v>
      </c>
      <c r="P347" s="100">
        <v>4.45</v>
      </c>
      <c r="Q347" s="101">
        <v>14.87</v>
      </c>
      <c r="R347" s="51"/>
      <c r="S347" s="103"/>
      <c r="T347" s="104"/>
      <c r="U347" s="104">
        <v>18.899999999999999</v>
      </c>
      <c r="V347" s="190">
        <v>5.41</v>
      </c>
      <c r="W347" s="191">
        <v>0.76</v>
      </c>
      <c r="X347" s="192"/>
      <c r="Y347" s="193">
        <v>0</v>
      </c>
      <c r="Z347" s="194"/>
    </row>
    <row r="348" spans="2:26" x14ac:dyDescent="0.25">
      <c r="B348" s="34">
        <v>45033</v>
      </c>
      <c r="C348" s="98">
        <v>144.19999999999999</v>
      </c>
      <c r="D348" s="51"/>
      <c r="E348" s="26">
        <v>144.19999999999999</v>
      </c>
      <c r="F348" s="26"/>
      <c r="G348" s="26"/>
      <c r="H348" s="26"/>
      <c r="I348" s="26"/>
      <c r="J348" s="51"/>
      <c r="K348" s="26">
        <v>69.91</v>
      </c>
      <c r="L348" s="51"/>
      <c r="M348" s="26"/>
      <c r="N348" s="51"/>
      <c r="O348" s="26">
        <v>0</v>
      </c>
      <c r="P348" s="100">
        <v>1.35</v>
      </c>
      <c r="Q348" s="101">
        <v>5.93</v>
      </c>
      <c r="R348" s="51"/>
      <c r="S348" s="103">
        <v>0</v>
      </c>
      <c r="T348" s="104">
        <v>0</v>
      </c>
      <c r="U348" s="104">
        <v>11.15</v>
      </c>
      <c r="V348" s="190">
        <v>0.39</v>
      </c>
      <c r="W348" s="191">
        <v>0.35</v>
      </c>
      <c r="X348" s="192">
        <v>0</v>
      </c>
      <c r="Y348" s="193">
        <v>0</v>
      </c>
      <c r="Z348" s="194">
        <v>0</v>
      </c>
    </row>
    <row r="349" spans="2:26" x14ac:dyDescent="0.25">
      <c r="B349" s="34">
        <v>45035</v>
      </c>
      <c r="C349" s="98">
        <v>115.53</v>
      </c>
      <c r="D349" s="51"/>
      <c r="E349" s="26">
        <v>115.53</v>
      </c>
      <c r="F349" s="26"/>
      <c r="G349" s="26"/>
      <c r="H349" s="26"/>
      <c r="I349" s="26"/>
      <c r="J349" s="51"/>
      <c r="K349" s="26">
        <v>80.900000000000006</v>
      </c>
      <c r="L349" s="51"/>
      <c r="M349" s="26"/>
      <c r="N349" s="51"/>
      <c r="O349" s="26">
        <v>0</v>
      </c>
      <c r="P349" s="100">
        <v>2.13</v>
      </c>
      <c r="Q349" s="101">
        <v>5.21</v>
      </c>
      <c r="R349" s="51"/>
      <c r="S349" s="103"/>
      <c r="T349" s="104"/>
      <c r="U349" s="104">
        <v>4.1399999999999997</v>
      </c>
      <c r="V349" s="190">
        <v>0.83</v>
      </c>
      <c r="W349" s="191">
        <v>0</v>
      </c>
      <c r="X349" s="192"/>
      <c r="Y349" s="193">
        <v>0</v>
      </c>
      <c r="Z349" s="194"/>
    </row>
    <row r="350" spans="2:26" x14ac:dyDescent="0.25">
      <c r="B350" s="34">
        <v>45037</v>
      </c>
      <c r="C350" s="98">
        <v>183.25</v>
      </c>
      <c r="D350" s="51"/>
      <c r="E350" s="26">
        <v>183.25</v>
      </c>
      <c r="F350" s="26"/>
      <c r="G350" s="26"/>
      <c r="H350" s="26"/>
      <c r="I350" s="26"/>
      <c r="J350" s="51"/>
      <c r="K350" s="26">
        <v>91.13</v>
      </c>
      <c r="L350" s="51"/>
      <c r="M350" s="26"/>
      <c r="N350" s="51"/>
      <c r="O350" s="26">
        <v>0</v>
      </c>
      <c r="P350" s="100">
        <v>1.26</v>
      </c>
      <c r="Q350" s="101">
        <v>1.75</v>
      </c>
      <c r="R350" s="51"/>
      <c r="S350" s="103"/>
      <c r="T350" s="104"/>
      <c r="U350" s="104">
        <v>5.74</v>
      </c>
      <c r="V350" s="190">
        <v>0.97</v>
      </c>
      <c r="W350" s="191">
        <v>0</v>
      </c>
      <c r="X350" s="192"/>
      <c r="Y350" s="193">
        <v>1.99</v>
      </c>
      <c r="Z350" s="194"/>
    </row>
    <row r="351" spans="2:26" x14ac:dyDescent="0.25">
      <c r="B351" s="34">
        <v>45040</v>
      </c>
      <c r="C351" s="98">
        <v>109.8</v>
      </c>
      <c r="D351" s="51"/>
      <c r="E351" s="26">
        <v>109.8</v>
      </c>
      <c r="F351" s="26"/>
      <c r="G351" s="26"/>
      <c r="H351" s="26"/>
      <c r="I351" s="26"/>
      <c r="J351" s="51"/>
      <c r="K351" s="26">
        <v>75.819999999999993</v>
      </c>
      <c r="L351" s="51"/>
      <c r="M351" s="26"/>
      <c r="N351" s="51"/>
      <c r="O351" s="26">
        <v>0</v>
      </c>
      <c r="P351" s="100">
        <v>0</v>
      </c>
      <c r="Q351" s="101">
        <v>6.88</v>
      </c>
      <c r="R351" s="51"/>
      <c r="S351" s="103">
        <v>0</v>
      </c>
      <c r="T351" s="104">
        <v>0</v>
      </c>
      <c r="U351" s="104">
        <v>4.41</v>
      </c>
      <c r="V351" s="190">
        <v>0.44</v>
      </c>
      <c r="W351" s="191">
        <v>0</v>
      </c>
      <c r="X351" s="192">
        <v>0</v>
      </c>
      <c r="Y351" s="193">
        <v>0</v>
      </c>
      <c r="Z351" s="194">
        <v>0</v>
      </c>
    </row>
    <row r="352" spans="2:26" x14ac:dyDescent="0.25">
      <c r="B352" s="34">
        <v>45042</v>
      </c>
      <c r="C352" s="98">
        <v>118.11</v>
      </c>
      <c r="D352" s="51"/>
      <c r="E352" s="26">
        <v>118.11</v>
      </c>
      <c r="F352" s="26"/>
      <c r="G352" s="26"/>
      <c r="H352" s="26"/>
      <c r="I352" s="26"/>
      <c r="J352" s="51"/>
      <c r="K352" s="26">
        <v>77.02</v>
      </c>
      <c r="L352" s="51"/>
      <c r="M352" s="26"/>
      <c r="N352" s="51"/>
      <c r="O352" s="26">
        <v>0</v>
      </c>
      <c r="P352" s="100">
        <v>0</v>
      </c>
      <c r="Q352" s="101">
        <v>10.55</v>
      </c>
      <c r="R352" s="51"/>
      <c r="S352" s="103"/>
      <c r="T352" s="104"/>
      <c r="U352" s="104">
        <v>6.02</v>
      </c>
      <c r="V352" s="190">
        <v>2.38</v>
      </c>
      <c r="W352" s="191">
        <v>0</v>
      </c>
      <c r="X352" s="192"/>
      <c r="Y352" s="193">
        <v>0</v>
      </c>
      <c r="Z352" s="194"/>
    </row>
    <row r="353" spans="2:28" x14ac:dyDescent="0.25">
      <c r="B353" s="34">
        <v>45044</v>
      </c>
      <c r="C353" s="98">
        <v>123.31</v>
      </c>
      <c r="D353" s="51"/>
      <c r="E353" s="26">
        <v>123.31</v>
      </c>
      <c r="F353" s="26"/>
      <c r="G353" s="26"/>
      <c r="H353" s="26"/>
      <c r="I353" s="26"/>
      <c r="J353" s="51"/>
      <c r="K353" s="26">
        <v>65.28</v>
      </c>
      <c r="L353" s="51"/>
      <c r="M353" s="26"/>
      <c r="N353" s="51"/>
      <c r="O353" s="26">
        <v>0</v>
      </c>
      <c r="P353" s="100">
        <v>0</v>
      </c>
      <c r="Q353" s="101">
        <v>8.7100000000000009</v>
      </c>
      <c r="R353" s="51"/>
      <c r="S353" s="103"/>
      <c r="T353" s="104"/>
      <c r="U353" s="104">
        <v>9.08</v>
      </c>
      <c r="V353" s="190">
        <v>1.32</v>
      </c>
      <c r="W353" s="191">
        <v>0</v>
      </c>
      <c r="X353" s="192"/>
      <c r="Y353" s="193">
        <v>0</v>
      </c>
      <c r="Z353" s="194"/>
    </row>
    <row r="354" spans="2:28" x14ac:dyDescent="0.25">
      <c r="B354" s="34">
        <v>45048</v>
      </c>
      <c r="C354" s="98">
        <v>146.99</v>
      </c>
      <c r="D354" s="51"/>
      <c r="E354" s="26">
        <v>114.35</v>
      </c>
      <c r="F354" s="26"/>
      <c r="G354" s="26"/>
      <c r="H354" s="26"/>
      <c r="I354" s="26"/>
      <c r="J354" s="51"/>
      <c r="K354" s="26">
        <v>83.96</v>
      </c>
      <c r="L354" s="51"/>
      <c r="M354" s="26"/>
      <c r="N354" s="51"/>
      <c r="O354" s="26">
        <v>32.64</v>
      </c>
      <c r="P354" s="100">
        <v>0</v>
      </c>
      <c r="Q354" s="101">
        <v>1.28</v>
      </c>
      <c r="R354" s="51"/>
      <c r="S354" s="103">
        <v>0</v>
      </c>
      <c r="T354" s="104">
        <v>0</v>
      </c>
      <c r="U354" s="104">
        <v>3.95</v>
      </c>
      <c r="V354" s="190">
        <v>0.56999999999999995</v>
      </c>
      <c r="W354" s="191">
        <v>0</v>
      </c>
      <c r="X354" s="192">
        <v>0</v>
      </c>
      <c r="Y354" s="193">
        <v>7.45</v>
      </c>
      <c r="Z354" s="194">
        <v>0</v>
      </c>
    </row>
    <row r="355" spans="2:28" x14ac:dyDescent="0.25">
      <c r="B355" s="34">
        <v>45049</v>
      </c>
      <c r="C355" s="98">
        <v>178.74</v>
      </c>
      <c r="D355" s="51"/>
      <c r="E355" s="26">
        <v>135.53</v>
      </c>
      <c r="F355" s="26"/>
      <c r="G355" s="26"/>
      <c r="H355" s="26"/>
      <c r="I355" s="26"/>
      <c r="J355" s="51"/>
      <c r="K355" s="26">
        <v>67.16</v>
      </c>
      <c r="L355" s="51"/>
      <c r="M355" s="26"/>
      <c r="N355" s="51"/>
      <c r="O355" s="26">
        <v>43.21</v>
      </c>
      <c r="P355" s="100">
        <v>0</v>
      </c>
      <c r="Q355" s="101">
        <v>2.71</v>
      </c>
      <c r="R355" s="51"/>
      <c r="S355" s="103"/>
      <c r="T355" s="104"/>
      <c r="U355" s="104">
        <v>4.6100000000000003</v>
      </c>
      <c r="V355" s="190">
        <v>0.16</v>
      </c>
      <c r="W355" s="191">
        <v>0</v>
      </c>
      <c r="X355" s="192"/>
      <c r="Y355" s="193">
        <v>9.58</v>
      </c>
      <c r="Z355" s="194"/>
    </row>
    <row r="356" spans="2:28" x14ac:dyDescent="0.25">
      <c r="B356" s="34">
        <v>45051</v>
      </c>
      <c r="C356" s="98">
        <v>106.61</v>
      </c>
      <c r="D356" s="51"/>
      <c r="E356" s="26">
        <v>106.61</v>
      </c>
      <c r="F356" s="26"/>
      <c r="G356" s="26"/>
      <c r="H356" s="26"/>
      <c r="I356" s="26"/>
      <c r="J356" s="51"/>
      <c r="K356" s="26">
        <v>99.33</v>
      </c>
      <c r="L356" s="51"/>
      <c r="M356" s="26"/>
      <c r="N356" s="51"/>
      <c r="O356" s="26">
        <v>0</v>
      </c>
      <c r="P356" s="100">
        <v>0</v>
      </c>
      <c r="Q356" s="101">
        <v>3.6</v>
      </c>
      <c r="R356" s="51"/>
      <c r="S356" s="103"/>
      <c r="T356" s="104"/>
      <c r="U356" s="104">
        <v>4.49</v>
      </c>
      <c r="V356" s="190">
        <v>0.09</v>
      </c>
      <c r="W356" s="191">
        <v>0</v>
      </c>
      <c r="X356" s="192"/>
      <c r="Y356" s="193">
        <v>6.43</v>
      </c>
      <c r="Z356" s="194"/>
    </row>
    <row r="357" spans="2:28" x14ac:dyDescent="0.25">
      <c r="B357" s="34">
        <v>45054</v>
      </c>
      <c r="C357" s="98">
        <v>94.28</v>
      </c>
      <c r="D357" s="51"/>
      <c r="E357" s="26">
        <v>94.28</v>
      </c>
      <c r="F357" s="26"/>
      <c r="G357" s="26"/>
      <c r="H357" s="26"/>
      <c r="I357" s="26"/>
      <c r="J357" s="51"/>
      <c r="K357" s="26">
        <v>108.55</v>
      </c>
      <c r="L357" s="51"/>
      <c r="M357" s="26"/>
      <c r="N357" s="51"/>
      <c r="O357" s="26">
        <v>0</v>
      </c>
      <c r="P357" s="100">
        <v>0</v>
      </c>
      <c r="Q357" s="101">
        <v>0</v>
      </c>
      <c r="R357" s="51"/>
      <c r="S357" s="103">
        <v>0</v>
      </c>
      <c r="T357" s="104">
        <v>0</v>
      </c>
      <c r="U357" s="104">
        <v>3.24</v>
      </c>
      <c r="V357" s="190">
        <v>1.1000000000000001</v>
      </c>
      <c r="W357" s="191">
        <v>0</v>
      </c>
      <c r="X357" s="192">
        <v>0</v>
      </c>
      <c r="Y357" s="193">
        <v>0</v>
      </c>
      <c r="Z357" s="194">
        <v>0</v>
      </c>
    </row>
    <row r="358" spans="2:28" x14ac:dyDescent="0.25">
      <c r="B358" s="34">
        <v>45056</v>
      </c>
      <c r="C358" s="98">
        <v>92.06</v>
      </c>
      <c r="D358" s="51"/>
      <c r="E358" s="26">
        <v>92.06</v>
      </c>
      <c r="F358" s="26"/>
      <c r="G358" s="26"/>
      <c r="H358" s="26"/>
      <c r="I358" s="26"/>
      <c r="J358" s="51"/>
      <c r="K358" s="26">
        <v>60.25</v>
      </c>
      <c r="L358" s="51"/>
      <c r="M358" s="26"/>
      <c r="N358" s="51"/>
      <c r="O358" s="26">
        <v>0</v>
      </c>
      <c r="P358" s="100">
        <v>0</v>
      </c>
      <c r="Q358" s="101">
        <v>0</v>
      </c>
      <c r="R358" s="51"/>
      <c r="S358" s="103"/>
      <c r="T358" s="104"/>
      <c r="U358" s="104">
        <v>3.87</v>
      </c>
      <c r="V358" s="190">
        <v>0</v>
      </c>
      <c r="W358" s="191">
        <v>0</v>
      </c>
      <c r="X358" s="192"/>
      <c r="Y358" s="193">
        <v>0</v>
      </c>
      <c r="Z358" s="194"/>
    </row>
    <row r="359" spans="2:28" x14ac:dyDescent="0.25">
      <c r="B359" s="34">
        <v>45058</v>
      </c>
      <c r="C359" s="98">
        <v>113.09</v>
      </c>
      <c r="D359" s="51"/>
      <c r="E359" s="26">
        <v>113.09</v>
      </c>
      <c r="F359" s="26"/>
      <c r="G359" s="26"/>
      <c r="H359" s="26"/>
      <c r="I359" s="26"/>
      <c r="J359" s="51"/>
      <c r="K359" s="26">
        <v>69.069999999999993</v>
      </c>
      <c r="L359" s="51"/>
      <c r="M359" s="26"/>
      <c r="N359" s="51"/>
      <c r="O359" s="26">
        <v>0</v>
      </c>
      <c r="P359" s="100">
        <v>0</v>
      </c>
      <c r="Q359" s="101">
        <v>0</v>
      </c>
      <c r="R359" s="51"/>
      <c r="S359" s="103"/>
      <c r="T359" s="104"/>
      <c r="U359" s="104">
        <v>2.5099999999999998</v>
      </c>
      <c r="V359" s="190">
        <v>0</v>
      </c>
      <c r="W359" s="191">
        <v>0</v>
      </c>
      <c r="X359" s="192"/>
      <c r="Y359" s="193">
        <v>0</v>
      </c>
      <c r="Z359" s="194"/>
    </row>
    <row r="360" spans="2:28" x14ac:dyDescent="0.25">
      <c r="B360" s="34">
        <v>45061</v>
      </c>
      <c r="C360" s="98">
        <v>108</v>
      </c>
      <c r="D360" s="51"/>
      <c r="E360" s="26">
        <v>108</v>
      </c>
      <c r="F360" s="26"/>
      <c r="G360" s="26"/>
      <c r="H360" s="26"/>
      <c r="I360" s="26"/>
      <c r="J360" s="51"/>
      <c r="K360" s="26">
        <v>54.3</v>
      </c>
      <c r="L360" s="51"/>
      <c r="M360" s="26"/>
      <c r="N360" s="51"/>
      <c r="O360" s="26">
        <v>0</v>
      </c>
      <c r="P360" s="100">
        <v>0</v>
      </c>
      <c r="Q360" s="101">
        <v>0</v>
      </c>
      <c r="R360" s="51"/>
      <c r="S360" s="103">
        <v>0</v>
      </c>
      <c r="T360" s="104">
        <v>0</v>
      </c>
      <c r="U360" s="104">
        <v>2.37</v>
      </c>
      <c r="V360" s="190">
        <v>0</v>
      </c>
      <c r="W360" s="191">
        <v>0</v>
      </c>
      <c r="X360" s="192">
        <v>0</v>
      </c>
      <c r="Y360" s="193">
        <v>0</v>
      </c>
      <c r="Z360" s="194">
        <v>0</v>
      </c>
    </row>
    <row r="361" spans="2:28" x14ac:dyDescent="0.25">
      <c r="B361" s="34">
        <v>45063</v>
      </c>
      <c r="C361" s="98">
        <v>140.78</v>
      </c>
      <c r="D361" s="51"/>
      <c r="E361" s="26">
        <v>140.78</v>
      </c>
      <c r="F361" s="26"/>
      <c r="G361" s="26"/>
      <c r="H361" s="26"/>
      <c r="I361" s="26"/>
      <c r="J361" s="51"/>
      <c r="K361" s="26">
        <v>84.7</v>
      </c>
      <c r="L361" s="51"/>
      <c r="M361" s="26"/>
      <c r="N361" s="51"/>
      <c r="O361" s="26">
        <v>0</v>
      </c>
      <c r="P361" s="100">
        <v>0</v>
      </c>
      <c r="Q361" s="101">
        <v>0</v>
      </c>
      <c r="R361" s="51"/>
      <c r="S361" s="103"/>
      <c r="T361" s="104"/>
      <c r="U361" s="104">
        <v>0</v>
      </c>
      <c r="V361" s="190">
        <v>0.21</v>
      </c>
      <c r="W361" s="191">
        <v>0</v>
      </c>
      <c r="X361" s="192"/>
      <c r="Y361" s="193">
        <v>0</v>
      </c>
      <c r="Z361" s="194"/>
    </row>
    <row r="362" spans="2:28" x14ac:dyDescent="0.25">
      <c r="B362" s="34">
        <v>45065</v>
      </c>
      <c r="C362" s="98">
        <v>111.14</v>
      </c>
      <c r="D362" s="51"/>
      <c r="E362" s="26">
        <v>111.14</v>
      </c>
      <c r="F362" s="26"/>
      <c r="G362" s="26"/>
      <c r="H362" s="26"/>
      <c r="I362" s="26"/>
      <c r="J362" s="51"/>
      <c r="K362" s="26">
        <v>80.08</v>
      </c>
      <c r="L362" s="51"/>
      <c r="M362" s="26"/>
      <c r="N362" s="51"/>
      <c r="O362" s="26">
        <v>0</v>
      </c>
      <c r="P362" s="100">
        <v>0</v>
      </c>
      <c r="Q362" s="101">
        <v>0</v>
      </c>
      <c r="R362" s="51"/>
      <c r="S362" s="103"/>
      <c r="T362" s="104"/>
      <c r="U362" s="104">
        <v>3.17</v>
      </c>
      <c r="V362" s="190">
        <v>0</v>
      </c>
      <c r="W362" s="191">
        <v>0</v>
      </c>
      <c r="X362" s="192"/>
      <c r="Y362" s="193">
        <v>0</v>
      </c>
      <c r="Z362" s="194"/>
    </row>
    <row r="363" spans="2:28" x14ac:dyDescent="0.25">
      <c r="B363" s="34">
        <v>45068</v>
      </c>
      <c r="C363" s="98">
        <v>119.87</v>
      </c>
      <c r="D363" s="51"/>
      <c r="E363" s="26">
        <v>119.87</v>
      </c>
      <c r="F363" s="26"/>
      <c r="G363" s="26"/>
      <c r="H363" s="26"/>
      <c r="I363" s="26"/>
      <c r="J363" s="51"/>
      <c r="K363" s="26">
        <v>74.06</v>
      </c>
      <c r="L363" s="51"/>
      <c r="M363" s="26"/>
      <c r="N363" s="51"/>
      <c r="O363" s="26">
        <v>0</v>
      </c>
      <c r="P363" s="100">
        <v>0</v>
      </c>
      <c r="Q363" s="101">
        <v>0</v>
      </c>
      <c r="R363" s="51"/>
      <c r="S363" s="103">
        <v>0</v>
      </c>
      <c r="T363" s="104">
        <v>0</v>
      </c>
      <c r="U363" s="104">
        <v>1.5</v>
      </c>
      <c r="V363" s="190">
        <v>0</v>
      </c>
      <c r="W363" s="191">
        <v>0</v>
      </c>
      <c r="X363" s="192">
        <v>0</v>
      </c>
      <c r="Y363" s="193">
        <v>0</v>
      </c>
      <c r="Z363" s="194">
        <v>0</v>
      </c>
    </row>
    <row r="364" spans="2:28" x14ac:dyDescent="0.25">
      <c r="B364" s="34">
        <v>45070</v>
      </c>
      <c r="C364" s="98">
        <v>994.04</v>
      </c>
      <c r="D364" s="51"/>
      <c r="E364" s="26">
        <v>994.04</v>
      </c>
      <c r="F364" s="26"/>
      <c r="G364" s="26"/>
      <c r="H364" s="26"/>
      <c r="I364" s="26"/>
      <c r="J364" s="51"/>
      <c r="K364" s="26">
        <v>234.14</v>
      </c>
      <c r="L364" s="51"/>
      <c r="M364" s="26"/>
      <c r="N364" s="51"/>
      <c r="O364" s="26">
        <v>0</v>
      </c>
      <c r="P364" s="100">
        <v>29.51</v>
      </c>
      <c r="Q364" s="101">
        <v>77.84</v>
      </c>
      <c r="R364" s="51"/>
      <c r="S364" s="103"/>
      <c r="T364" s="104"/>
      <c r="U364" s="104">
        <v>80.37</v>
      </c>
      <c r="V364" s="190">
        <v>300.67</v>
      </c>
      <c r="W364" s="191">
        <v>0</v>
      </c>
      <c r="X364" s="192"/>
      <c r="Y364" s="193">
        <v>11.4</v>
      </c>
      <c r="Z364" s="194"/>
      <c r="AB364" t="s">
        <v>223</v>
      </c>
    </row>
    <row r="365" spans="2:28" x14ac:dyDescent="0.25">
      <c r="B365" s="34">
        <v>45072</v>
      </c>
      <c r="C365" s="98">
        <v>222.93</v>
      </c>
      <c r="D365" s="51"/>
      <c r="E365" s="26">
        <v>222.93</v>
      </c>
      <c r="F365" s="26"/>
      <c r="G365" s="26"/>
      <c r="H365" s="26"/>
      <c r="I365" s="26"/>
      <c r="J365" s="51"/>
      <c r="K365" s="26">
        <v>130.09</v>
      </c>
      <c r="L365" s="51"/>
      <c r="M365" s="26"/>
      <c r="N365" s="51"/>
      <c r="O365" s="26">
        <v>0</v>
      </c>
      <c r="P365" s="100">
        <v>28.87</v>
      </c>
      <c r="Q365" s="101">
        <v>0</v>
      </c>
      <c r="R365" s="51"/>
      <c r="S365" s="103"/>
      <c r="T365" s="104"/>
      <c r="U365" s="104">
        <v>18.190000000000001</v>
      </c>
      <c r="V365" s="190">
        <v>25.65</v>
      </c>
      <c r="W365" s="191">
        <v>0</v>
      </c>
      <c r="X365" s="192"/>
      <c r="Y365" s="193">
        <v>6.7</v>
      </c>
      <c r="Z365" s="194"/>
    </row>
    <row r="366" spans="2:28" x14ac:dyDescent="0.25">
      <c r="B366" s="34">
        <v>45075</v>
      </c>
      <c r="C366" s="98">
        <v>133.05000000000001</v>
      </c>
      <c r="D366" s="51"/>
      <c r="E366" s="26">
        <v>133.05000000000001</v>
      </c>
      <c r="F366" s="26"/>
      <c r="G366" s="26"/>
      <c r="H366" s="26"/>
      <c r="I366" s="26"/>
      <c r="J366" s="51"/>
      <c r="K366" s="26">
        <v>103.81</v>
      </c>
      <c r="L366" s="51"/>
      <c r="M366" s="26"/>
      <c r="N366" s="51"/>
      <c r="O366" s="26">
        <v>0</v>
      </c>
      <c r="P366" s="100">
        <v>35.83</v>
      </c>
      <c r="Q366" s="101">
        <v>77.98</v>
      </c>
      <c r="R366" s="51"/>
      <c r="S366" s="103">
        <v>0</v>
      </c>
      <c r="T366" s="104">
        <v>0</v>
      </c>
      <c r="U366" s="104">
        <v>17.02</v>
      </c>
      <c r="V366" s="190">
        <v>15.82</v>
      </c>
      <c r="W366" s="191">
        <v>0</v>
      </c>
      <c r="X366" s="192">
        <v>0</v>
      </c>
      <c r="Y366" s="193">
        <v>0</v>
      </c>
      <c r="Z366" s="194">
        <v>0</v>
      </c>
    </row>
    <row r="367" spans="2:28" x14ac:dyDescent="0.25">
      <c r="B367" s="34">
        <v>45077</v>
      </c>
      <c r="C367" s="98">
        <v>3545.21</v>
      </c>
      <c r="D367" s="51"/>
      <c r="E367" s="26">
        <v>3545.21</v>
      </c>
      <c r="F367" s="26"/>
      <c r="G367" s="26"/>
      <c r="H367" s="26"/>
      <c r="I367" s="26"/>
      <c r="J367" s="51"/>
      <c r="K367" s="26">
        <v>127.05</v>
      </c>
      <c r="L367" s="51"/>
      <c r="M367" s="26"/>
      <c r="N367" s="51"/>
      <c r="O367" s="26">
        <v>0</v>
      </c>
      <c r="P367" s="100">
        <v>21.87</v>
      </c>
      <c r="Q367" s="101">
        <v>68.84</v>
      </c>
      <c r="R367" s="51"/>
      <c r="S367" s="103"/>
      <c r="T367" s="104"/>
      <c r="U367" s="104">
        <v>9.51</v>
      </c>
      <c r="V367" s="190">
        <v>16.71</v>
      </c>
      <c r="W367" s="191">
        <v>0</v>
      </c>
      <c r="X367" s="192"/>
      <c r="Y367" s="193">
        <v>0</v>
      </c>
      <c r="Z367" s="194"/>
    </row>
    <row r="368" spans="2:28" x14ac:dyDescent="0.25">
      <c r="B368" s="34">
        <v>45079</v>
      </c>
      <c r="C368" s="98">
        <v>179.13</v>
      </c>
      <c r="D368" s="51"/>
      <c r="E368" s="26">
        <v>179.13</v>
      </c>
      <c r="F368" s="26"/>
      <c r="G368" s="26"/>
      <c r="H368" s="26"/>
      <c r="I368" s="26"/>
      <c r="J368" s="51"/>
      <c r="K368" s="26">
        <v>64.94</v>
      </c>
      <c r="L368" s="51"/>
      <c r="M368" s="26"/>
      <c r="N368" s="51"/>
      <c r="O368" s="26">
        <v>0</v>
      </c>
      <c r="P368" s="100">
        <v>21.26</v>
      </c>
      <c r="Q368" s="101">
        <v>0</v>
      </c>
      <c r="R368" s="51"/>
      <c r="S368" s="103"/>
      <c r="T368" s="104"/>
      <c r="U368" s="104">
        <v>3.8</v>
      </c>
      <c r="V368" s="190">
        <v>1.28</v>
      </c>
      <c r="W368" s="191">
        <v>0</v>
      </c>
      <c r="X368" s="192"/>
      <c r="Y368" s="193">
        <v>0</v>
      </c>
      <c r="Z368" s="194"/>
    </row>
    <row r="369" spans="2:28" x14ac:dyDescent="0.25">
      <c r="B369" s="34">
        <v>45082</v>
      </c>
      <c r="C369" s="98">
        <v>209.8</v>
      </c>
      <c r="D369" s="51"/>
      <c r="E369" s="26">
        <v>186.95</v>
      </c>
      <c r="F369" s="26"/>
      <c r="G369" s="26"/>
      <c r="H369" s="26"/>
      <c r="I369" s="26"/>
      <c r="J369" s="51"/>
      <c r="K369" s="26">
        <v>68.459999999999994</v>
      </c>
      <c r="L369" s="51"/>
      <c r="M369" s="26"/>
      <c r="N369" s="51"/>
      <c r="O369" s="26">
        <v>22.85</v>
      </c>
      <c r="P369" s="100">
        <v>16.66</v>
      </c>
      <c r="Q369" s="101">
        <v>161.58000000000001</v>
      </c>
      <c r="R369" s="51"/>
      <c r="S369" s="103">
        <v>0</v>
      </c>
      <c r="T369" s="104">
        <v>0</v>
      </c>
      <c r="U369" s="104">
        <v>7.01</v>
      </c>
      <c r="V369" s="190">
        <v>1.43</v>
      </c>
      <c r="W369" s="191">
        <v>0</v>
      </c>
      <c r="X369" s="192">
        <v>0</v>
      </c>
      <c r="Y369" s="193">
        <v>15.9</v>
      </c>
      <c r="Z369" s="194">
        <v>0</v>
      </c>
    </row>
    <row r="370" spans="2:28" x14ac:dyDescent="0.25">
      <c r="B370" s="34">
        <v>45084</v>
      </c>
      <c r="C370" s="98">
        <v>152.16999999999999</v>
      </c>
      <c r="D370" s="51"/>
      <c r="E370" s="26">
        <v>152.16999999999999</v>
      </c>
      <c r="F370" s="26"/>
      <c r="G370" s="26"/>
      <c r="H370" s="26"/>
      <c r="I370" s="26"/>
      <c r="J370" s="51"/>
      <c r="K370" s="26">
        <v>76.349999999999994</v>
      </c>
      <c r="L370" s="51"/>
      <c r="M370" s="26"/>
      <c r="N370" s="51"/>
      <c r="O370" s="26">
        <v>0</v>
      </c>
      <c r="P370" s="100">
        <v>13.61</v>
      </c>
      <c r="Q370" s="101">
        <v>0</v>
      </c>
      <c r="R370" s="51"/>
      <c r="S370" s="103"/>
      <c r="T370" s="104"/>
      <c r="U370" s="104">
        <v>4.95</v>
      </c>
      <c r="V370" s="190">
        <v>0</v>
      </c>
      <c r="W370" s="191">
        <v>0</v>
      </c>
      <c r="X370" s="192"/>
      <c r="Y370" s="193">
        <v>11.81</v>
      </c>
      <c r="Z370" s="194"/>
      <c r="AB370" t="s">
        <v>225</v>
      </c>
    </row>
    <row r="371" spans="2:28" x14ac:dyDescent="0.25">
      <c r="B371" s="34">
        <v>45085</v>
      </c>
      <c r="C371" s="98">
        <v>283.27999999999997</v>
      </c>
      <c r="D371" s="51"/>
      <c r="E371" s="26">
        <v>235.86</v>
      </c>
      <c r="F371" s="26"/>
      <c r="G371" s="26"/>
      <c r="H371" s="26"/>
      <c r="I371" s="26"/>
      <c r="J371" s="51"/>
      <c r="K371" s="26">
        <v>79.8</v>
      </c>
      <c r="L371" s="51"/>
      <c r="M371" s="26"/>
      <c r="N371" s="51"/>
      <c r="O371" s="26">
        <v>47.42</v>
      </c>
      <c r="P371" s="100">
        <v>17.41</v>
      </c>
      <c r="Q371" s="101">
        <v>278.62</v>
      </c>
      <c r="R371" s="51"/>
      <c r="S371" s="103"/>
      <c r="T371" s="104"/>
      <c r="U371" s="104">
        <v>10.58</v>
      </c>
      <c r="V371" s="190">
        <v>0</v>
      </c>
      <c r="W371" s="191">
        <v>0</v>
      </c>
      <c r="X371" s="192"/>
      <c r="Y371" s="193">
        <v>10.29</v>
      </c>
      <c r="Z371" s="194"/>
    </row>
    <row r="372" spans="2:28" x14ac:dyDescent="0.25">
      <c r="B372" s="34">
        <v>45089</v>
      </c>
      <c r="C372" s="98">
        <v>154.41</v>
      </c>
      <c r="D372" s="51"/>
      <c r="E372" s="26">
        <v>154.41</v>
      </c>
      <c r="F372" s="26"/>
      <c r="G372" s="26"/>
      <c r="H372" s="26"/>
      <c r="I372" s="26"/>
      <c r="J372" s="51"/>
      <c r="K372" s="26">
        <v>89.72</v>
      </c>
      <c r="L372" s="51"/>
      <c r="M372" s="26"/>
      <c r="N372" s="51"/>
      <c r="O372" s="26">
        <v>0</v>
      </c>
      <c r="P372" s="100">
        <v>11.28</v>
      </c>
      <c r="Q372" s="101">
        <v>0</v>
      </c>
      <c r="R372" s="51"/>
      <c r="S372" s="103">
        <v>0</v>
      </c>
      <c r="T372" s="104">
        <v>0</v>
      </c>
      <c r="U372" s="104">
        <v>5.46</v>
      </c>
      <c r="V372" s="190">
        <v>3.66</v>
      </c>
      <c r="W372" s="191">
        <v>0</v>
      </c>
      <c r="X372" s="192">
        <v>0</v>
      </c>
      <c r="Y372" s="193">
        <v>13.64</v>
      </c>
      <c r="Z372" s="194">
        <v>0</v>
      </c>
    </row>
    <row r="373" spans="2:28" x14ac:dyDescent="0.25">
      <c r="B373" s="34">
        <v>45091</v>
      </c>
      <c r="C373" s="98">
        <v>327.66000000000003</v>
      </c>
      <c r="D373" s="51"/>
      <c r="E373" s="26">
        <v>279.77</v>
      </c>
      <c r="F373" s="26"/>
      <c r="G373" s="26"/>
      <c r="H373" s="26"/>
      <c r="I373" s="26"/>
      <c r="J373" s="51"/>
      <c r="K373" s="26">
        <v>111.63</v>
      </c>
      <c r="L373" s="51"/>
      <c r="M373" s="26"/>
      <c r="N373" s="51"/>
      <c r="O373" s="26">
        <v>47.89</v>
      </c>
      <c r="P373" s="100">
        <v>10.199999999999999</v>
      </c>
      <c r="Q373" s="101">
        <v>174.03</v>
      </c>
      <c r="R373" s="51"/>
      <c r="S373" s="103"/>
      <c r="T373" s="104"/>
      <c r="U373" s="104">
        <v>5.14</v>
      </c>
      <c r="V373" s="190">
        <v>1.03</v>
      </c>
      <c r="W373" s="191">
        <v>0</v>
      </c>
      <c r="X373" s="192"/>
      <c r="Y373" s="193">
        <v>8.1</v>
      </c>
      <c r="Z373" s="194"/>
    </row>
    <row r="374" spans="2:28" x14ac:dyDescent="0.25">
      <c r="B374" s="34">
        <v>45093</v>
      </c>
      <c r="C374" s="98">
        <v>210.97</v>
      </c>
      <c r="D374" s="51"/>
      <c r="E374" s="26">
        <v>210.97</v>
      </c>
      <c r="F374" s="26"/>
      <c r="G374" s="26"/>
      <c r="H374" s="26"/>
      <c r="I374" s="26"/>
      <c r="J374" s="51"/>
      <c r="K374" s="26">
        <v>64.489999999999995</v>
      </c>
      <c r="L374" s="51"/>
      <c r="M374" s="26"/>
      <c r="N374" s="51"/>
      <c r="O374" s="26">
        <v>0</v>
      </c>
      <c r="P374" s="100">
        <v>0</v>
      </c>
      <c r="Q374" s="101">
        <v>150.78</v>
      </c>
      <c r="R374" s="51"/>
      <c r="S374" s="103"/>
      <c r="T374" s="104"/>
      <c r="U374" s="104">
        <v>3.47</v>
      </c>
      <c r="V374" s="190">
        <v>0</v>
      </c>
      <c r="W374" s="191">
        <v>0</v>
      </c>
      <c r="X374" s="192"/>
      <c r="Y374" s="193">
        <v>0</v>
      </c>
      <c r="Z374" s="194"/>
    </row>
    <row r="375" spans="2:28" x14ac:dyDescent="0.25">
      <c r="B375" s="34">
        <v>45096</v>
      </c>
      <c r="C375" s="98">
        <v>298.33999999999997</v>
      </c>
      <c r="D375" s="51"/>
      <c r="E375" s="26">
        <v>298.33999999999997</v>
      </c>
      <c r="F375" s="26"/>
      <c r="G375" s="26"/>
      <c r="H375" s="26"/>
      <c r="I375" s="26"/>
      <c r="J375" s="51"/>
      <c r="K375" s="26">
        <v>53.89</v>
      </c>
      <c r="L375" s="51"/>
      <c r="M375" s="26"/>
      <c r="N375" s="51"/>
      <c r="O375" s="26">
        <v>0</v>
      </c>
      <c r="P375" s="100">
        <v>8.9499999999999993</v>
      </c>
      <c r="Q375" s="101">
        <v>76.760000000000005</v>
      </c>
      <c r="R375" s="51"/>
      <c r="S375" s="103">
        <v>0</v>
      </c>
      <c r="T375" s="104">
        <v>0</v>
      </c>
      <c r="U375" s="104">
        <v>1.17</v>
      </c>
      <c r="V375" s="190">
        <v>0</v>
      </c>
      <c r="W375" s="191">
        <v>0</v>
      </c>
      <c r="X375" s="192">
        <v>0</v>
      </c>
      <c r="Y375" s="193">
        <v>2.42</v>
      </c>
      <c r="Z375" s="194">
        <v>0</v>
      </c>
    </row>
    <row r="376" spans="2:28" x14ac:dyDescent="0.25">
      <c r="B376" s="34">
        <v>45098</v>
      </c>
      <c r="C376" s="98">
        <v>215.55</v>
      </c>
      <c r="D376" s="51"/>
      <c r="E376" s="26">
        <v>215.55</v>
      </c>
      <c r="F376" s="26"/>
      <c r="G376" s="26"/>
      <c r="H376" s="26"/>
      <c r="I376" s="26"/>
      <c r="J376" s="51"/>
      <c r="K376" s="26">
        <v>42.75</v>
      </c>
      <c r="L376" s="51"/>
      <c r="M376" s="26"/>
      <c r="N376" s="51"/>
      <c r="O376" s="26">
        <v>0</v>
      </c>
      <c r="P376" s="100">
        <v>6.63</v>
      </c>
      <c r="Q376" s="101">
        <v>13.92</v>
      </c>
      <c r="R376" s="51"/>
      <c r="S376" s="103"/>
      <c r="T376" s="104"/>
      <c r="U376" s="104">
        <v>0</v>
      </c>
      <c r="V376" s="190">
        <v>0</v>
      </c>
      <c r="W376" s="191">
        <v>0</v>
      </c>
      <c r="X376" s="192"/>
      <c r="Y376" s="193">
        <v>0</v>
      </c>
      <c r="Z376" s="194"/>
    </row>
    <row r="377" spans="2:28" x14ac:dyDescent="0.25">
      <c r="B377" s="34">
        <v>45100</v>
      </c>
      <c r="C377" s="98">
        <v>178.94</v>
      </c>
      <c r="D377" s="51"/>
      <c r="E377" s="26">
        <v>178.94</v>
      </c>
      <c r="F377" s="26"/>
      <c r="G377" s="26"/>
      <c r="H377" s="26"/>
      <c r="I377" s="26"/>
      <c r="J377" s="51"/>
      <c r="K377" s="26">
        <v>46.49</v>
      </c>
      <c r="L377" s="51"/>
      <c r="M377" s="26"/>
      <c r="N377" s="51"/>
      <c r="O377" s="26">
        <v>0</v>
      </c>
      <c r="P377" s="100">
        <v>5.64</v>
      </c>
      <c r="Q377" s="101">
        <v>0</v>
      </c>
      <c r="R377" s="51"/>
      <c r="S377" s="103"/>
      <c r="T377" s="104"/>
      <c r="U377" s="104">
        <v>0</v>
      </c>
      <c r="V377" s="190">
        <v>0</v>
      </c>
      <c r="W377" s="191">
        <v>0</v>
      </c>
      <c r="X377" s="192"/>
      <c r="Y377" s="193">
        <v>0</v>
      </c>
      <c r="Z377" s="194"/>
    </row>
    <row r="378" spans="2:28" x14ac:dyDescent="0.25">
      <c r="B378" s="34">
        <v>45103</v>
      </c>
      <c r="C378" s="98">
        <v>239.8</v>
      </c>
      <c r="D378" s="51"/>
      <c r="E378" s="26">
        <v>239.8</v>
      </c>
      <c r="F378" s="26"/>
      <c r="G378" s="26"/>
      <c r="H378" s="26"/>
      <c r="I378" s="26"/>
      <c r="J378" s="51"/>
      <c r="K378" s="26">
        <v>44.48</v>
      </c>
      <c r="L378" s="51"/>
      <c r="M378" s="26"/>
      <c r="N378" s="51"/>
      <c r="O378" s="26">
        <v>0</v>
      </c>
      <c r="P378" s="100">
        <v>6.54</v>
      </c>
      <c r="Q378" s="101">
        <v>0</v>
      </c>
      <c r="R378" s="51"/>
      <c r="S378" s="103">
        <v>0</v>
      </c>
      <c r="T378" s="104">
        <v>0</v>
      </c>
      <c r="U378" s="104">
        <v>0</v>
      </c>
      <c r="V378" s="190">
        <v>0</v>
      </c>
      <c r="W378" s="191">
        <v>0</v>
      </c>
      <c r="X378" s="192">
        <v>0</v>
      </c>
      <c r="Y378" s="193">
        <v>0</v>
      </c>
      <c r="Z378" s="194">
        <v>0</v>
      </c>
    </row>
    <row r="379" spans="2:28" x14ac:dyDescent="0.25">
      <c r="B379" s="34">
        <v>45105</v>
      </c>
      <c r="C379" s="98">
        <v>264.47000000000003</v>
      </c>
      <c r="D379" s="51"/>
      <c r="E379" s="26">
        <v>264.47000000000003</v>
      </c>
      <c r="F379" s="26"/>
      <c r="G379" s="26"/>
      <c r="H379" s="26"/>
      <c r="I379" s="26"/>
      <c r="J379" s="51"/>
      <c r="K379" s="26">
        <v>53.74</v>
      </c>
      <c r="L379" s="51"/>
      <c r="M379" s="26"/>
      <c r="N379" s="51"/>
      <c r="O379" s="26">
        <v>0</v>
      </c>
      <c r="P379" s="100">
        <v>5.57</v>
      </c>
      <c r="Q379" s="101">
        <v>0</v>
      </c>
      <c r="R379" s="51"/>
      <c r="S379" s="103"/>
      <c r="T379" s="104"/>
      <c r="U379" s="104">
        <v>0</v>
      </c>
      <c r="V379" s="190">
        <v>0</v>
      </c>
      <c r="W379" s="191">
        <v>0</v>
      </c>
      <c r="X379" s="192"/>
      <c r="Y379" s="193">
        <v>0</v>
      </c>
      <c r="Z379" s="194"/>
    </row>
    <row r="380" spans="2:28" x14ac:dyDescent="0.25">
      <c r="B380" s="34">
        <v>45107</v>
      </c>
      <c r="C380" s="98">
        <v>208.24</v>
      </c>
      <c r="D380" s="51"/>
      <c r="E380" s="26">
        <v>208.24</v>
      </c>
      <c r="F380" s="26"/>
      <c r="G380" s="26"/>
      <c r="H380" s="26"/>
      <c r="I380" s="26"/>
      <c r="J380" s="51"/>
      <c r="K380" s="26">
        <v>46.62</v>
      </c>
      <c r="L380" s="51"/>
      <c r="M380" s="26"/>
      <c r="N380" s="51"/>
      <c r="O380" s="26">
        <v>0</v>
      </c>
      <c r="P380" s="100">
        <v>4.97</v>
      </c>
      <c r="Q380" s="101">
        <v>0</v>
      </c>
      <c r="R380" s="51"/>
      <c r="S380" s="103"/>
      <c r="T380" s="104"/>
      <c r="U380" s="104">
        <v>0</v>
      </c>
      <c r="V380" s="190">
        <v>0</v>
      </c>
      <c r="W380" s="191">
        <v>0</v>
      </c>
      <c r="X380" s="192"/>
      <c r="Y380" s="193">
        <v>0</v>
      </c>
      <c r="Z380" s="194"/>
    </row>
    <row r="381" spans="2:28" x14ac:dyDescent="0.25">
      <c r="B381" s="34">
        <v>45110</v>
      </c>
      <c r="C381" s="98">
        <v>194.49</v>
      </c>
      <c r="D381" s="51"/>
      <c r="E381" s="26">
        <v>194.49</v>
      </c>
      <c r="F381" s="26"/>
      <c r="G381" s="26"/>
      <c r="H381" s="26"/>
      <c r="I381" s="26"/>
      <c r="J381" s="51"/>
      <c r="K381" s="26">
        <v>47.28</v>
      </c>
      <c r="L381" s="51"/>
      <c r="M381" s="26"/>
      <c r="N381" s="51"/>
      <c r="O381" s="26">
        <v>0</v>
      </c>
      <c r="P381" s="218" t="s">
        <v>46</v>
      </c>
      <c r="Q381" s="101">
        <v>0</v>
      </c>
      <c r="R381" s="51"/>
      <c r="S381" s="103">
        <v>0</v>
      </c>
      <c r="T381" s="104">
        <v>0</v>
      </c>
      <c r="U381" s="104">
        <v>0</v>
      </c>
      <c r="V381" s="190">
        <v>0</v>
      </c>
      <c r="W381" s="191">
        <v>0</v>
      </c>
      <c r="X381" s="192">
        <v>0</v>
      </c>
      <c r="Y381" s="193">
        <v>0</v>
      </c>
      <c r="Z381" s="194">
        <v>0</v>
      </c>
    </row>
    <row r="382" spans="2:28" x14ac:dyDescent="0.25">
      <c r="B382" s="34">
        <v>45112</v>
      </c>
      <c r="C382" s="98">
        <v>148.15</v>
      </c>
      <c r="D382" s="51"/>
      <c r="E382" s="26">
        <v>148.15</v>
      </c>
      <c r="F382" s="26"/>
      <c r="G382" s="26"/>
      <c r="H382" s="26"/>
      <c r="I382" s="26"/>
      <c r="J382" s="51"/>
      <c r="K382" s="26">
        <v>51.91</v>
      </c>
      <c r="L382" s="51"/>
      <c r="M382" s="26"/>
      <c r="N382" s="51"/>
      <c r="O382" s="26">
        <v>0</v>
      </c>
      <c r="P382" s="218" t="s">
        <v>46</v>
      </c>
      <c r="Q382" s="101">
        <v>0</v>
      </c>
      <c r="R382" s="51"/>
      <c r="S382" s="103"/>
      <c r="T382" s="104"/>
      <c r="U382" s="104">
        <v>0</v>
      </c>
      <c r="V382" s="190">
        <v>0</v>
      </c>
      <c r="W382" s="191">
        <v>0</v>
      </c>
      <c r="X382" s="192"/>
      <c r="Y382" s="193">
        <v>0</v>
      </c>
      <c r="Z382" s="194"/>
    </row>
    <row r="383" spans="2:28" x14ac:dyDescent="0.25">
      <c r="B383" s="34">
        <v>45114</v>
      </c>
      <c r="C383" s="98">
        <v>189.45</v>
      </c>
      <c r="D383" s="51"/>
      <c r="E383" s="26">
        <v>189.45</v>
      </c>
      <c r="F383" s="26"/>
      <c r="G383" s="26"/>
      <c r="H383" s="26"/>
      <c r="I383" s="26"/>
      <c r="J383" s="51"/>
      <c r="K383" s="26">
        <v>42.99</v>
      </c>
      <c r="L383" s="51"/>
      <c r="M383" s="26"/>
      <c r="N383" s="51"/>
      <c r="O383" s="26">
        <v>0</v>
      </c>
      <c r="P383" s="218" t="s">
        <v>46</v>
      </c>
      <c r="Q383" s="101">
        <v>0</v>
      </c>
      <c r="R383" s="51"/>
      <c r="S383" s="103"/>
      <c r="T383" s="104"/>
      <c r="U383" s="104">
        <v>0</v>
      </c>
      <c r="V383" s="190">
        <v>0</v>
      </c>
      <c r="W383" s="191">
        <v>0</v>
      </c>
      <c r="X383" s="192"/>
      <c r="Y383" s="193">
        <v>0</v>
      </c>
      <c r="Z383" s="194"/>
    </row>
    <row r="384" spans="2:28" x14ac:dyDescent="0.25">
      <c r="B384" s="34">
        <v>45117</v>
      </c>
      <c r="C384" s="98">
        <v>133.34</v>
      </c>
      <c r="D384" s="51"/>
      <c r="E384" s="26">
        <v>133.34</v>
      </c>
      <c r="F384" s="26"/>
      <c r="G384" s="26"/>
      <c r="H384" s="26"/>
      <c r="I384" s="26"/>
      <c r="J384" s="51"/>
      <c r="K384" s="26">
        <v>6.3</v>
      </c>
      <c r="L384" s="51"/>
      <c r="M384" s="26"/>
      <c r="N384" s="51"/>
      <c r="O384" s="26">
        <v>0</v>
      </c>
      <c r="P384" s="218" t="s">
        <v>46</v>
      </c>
      <c r="Q384" s="101">
        <v>0</v>
      </c>
      <c r="R384" s="51"/>
      <c r="S384" s="103">
        <v>0</v>
      </c>
      <c r="T384" s="104">
        <v>0</v>
      </c>
      <c r="U384" s="104">
        <v>0</v>
      </c>
      <c r="V384" s="190">
        <v>0</v>
      </c>
      <c r="W384" s="191">
        <v>0</v>
      </c>
      <c r="X384" s="192">
        <v>0</v>
      </c>
      <c r="Y384" s="193">
        <v>0</v>
      </c>
      <c r="Z384" s="194">
        <v>0</v>
      </c>
    </row>
    <row r="385" spans="2:26" x14ac:dyDescent="0.25">
      <c r="B385" s="34">
        <v>45119</v>
      </c>
      <c r="C385" s="98">
        <v>136.13999999999999</v>
      </c>
      <c r="D385" s="51"/>
      <c r="E385" s="26">
        <v>136.13999999999999</v>
      </c>
      <c r="F385" s="26"/>
      <c r="G385" s="26"/>
      <c r="H385" s="26"/>
      <c r="I385" s="26"/>
      <c r="J385" s="51"/>
      <c r="K385" s="26">
        <v>7.97</v>
      </c>
      <c r="L385" s="51"/>
      <c r="M385" s="26"/>
      <c r="N385" s="51"/>
      <c r="O385" s="26">
        <v>0</v>
      </c>
      <c r="P385" s="218" t="s">
        <v>46</v>
      </c>
      <c r="Q385" s="101">
        <v>0</v>
      </c>
      <c r="R385" s="51"/>
      <c r="S385" s="103"/>
      <c r="T385" s="104"/>
      <c r="U385" s="104">
        <v>3.48</v>
      </c>
      <c r="V385" s="190">
        <v>0</v>
      </c>
      <c r="W385" s="191">
        <v>0</v>
      </c>
      <c r="X385" s="192"/>
      <c r="Y385" s="193">
        <v>0</v>
      </c>
      <c r="Z385" s="194"/>
    </row>
    <row r="386" spans="2:26" x14ac:dyDescent="0.25">
      <c r="B386" s="34">
        <v>45121</v>
      </c>
      <c r="C386" s="98">
        <v>199.07</v>
      </c>
      <c r="D386" s="51"/>
      <c r="E386" s="26">
        <v>199.07</v>
      </c>
      <c r="F386" s="26"/>
      <c r="G386" s="26"/>
      <c r="H386" s="26"/>
      <c r="I386" s="26"/>
      <c r="J386" s="51"/>
      <c r="K386" s="26">
        <v>48.97</v>
      </c>
      <c r="L386" s="51"/>
      <c r="M386" s="26"/>
      <c r="N386" s="51"/>
      <c r="O386" s="26">
        <v>0</v>
      </c>
      <c r="P386" s="218" t="s">
        <v>46</v>
      </c>
      <c r="Q386" s="101">
        <v>0</v>
      </c>
      <c r="R386" s="51"/>
      <c r="S386" s="103"/>
      <c r="T386" s="104"/>
      <c r="U386" s="104">
        <v>3.78</v>
      </c>
      <c r="V386" s="190">
        <v>0</v>
      </c>
      <c r="W386" s="191">
        <v>0</v>
      </c>
      <c r="X386" s="192"/>
      <c r="Y386" s="193">
        <v>0</v>
      </c>
      <c r="Z386" s="194"/>
    </row>
    <row r="387" spans="2:26" x14ac:dyDescent="0.25">
      <c r="B387" s="34">
        <v>45124</v>
      </c>
      <c r="C387" s="98">
        <v>242.77</v>
      </c>
      <c r="D387" s="51"/>
      <c r="E387" s="26">
        <v>242.77</v>
      </c>
      <c r="F387" s="26"/>
      <c r="G387" s="26"/>
      <c r="H387" s="26"/>
      <c r="I387" s="26"/>
      <c r="J387" s="51"/>
      <c r="K387" s="26">
        <v>38.67</v>
      </c>
      <c r="L387" s="51"/>
      <c r="M387" s="26"/>
      <c r="N387" s="51"/>
      <c r="O387" s="26">
        <v>0</v>
      </c>
      <c r="P387" s="218" t="s">
        <v>46</v>
      </c>
      <c r="Q387" s="101">
        <v>0</v>
      </c>
      <c r="R387" s="51"/>
      <c r="S387" s="103">
        <v>0</v>
      </c>
      <c r="T387" s="104">
        <v>0</v>
      </c>
      <c r="U387" s="104">
        <v>1.68</v>
      </c>
      <c r="V387" s="190">
        <v>0</v>
      </c>
      <c r="W387" s="191">
        <v>0</v>
      </c>
      <c r="X387" s="192">
        <v>0</v>
      </c>
      <c r="Y387" s="193">
        <v>0</v>
      </c>
      <c r="Z387" s="194">
        <v>0</v>
      </c>
    </row>
    <row r="388" spans="2:26" x14ac:dyDescent="0.25">
      <c r="B388" s="34">
        <v>45126</v>
      </c>
      <c r="C388" s="98">
        <v>112.26</v>
      </c>
      <c r="D388" s="51"/>
      <c r="E388" s="26">
        <v>112.26</v>
      </c>
      <c r="F388" s="26"/>
      <c r="G388" s="26"/>
      <c r="H388" s="26"/>
      <c r="I388" s="26"/>
      <c r="J388" s="51"/>
      <c r="K388" s="26">
        <v>45.76</v>
      </c>
      <c r="L388" s="51"/>
      <c r="M388" s="26"/>
      <c r="N388" s="51"/>
      <c r="O388" s="26">
        <v>0</v>
      </c>
      <c r="P388" s="218" t="s">
        <v>46</v>
      </c>
      <c r="Q388" s="101">
        <v>0</v>
      </c>
      <c r="R388" s="51"/>
      <c r="S388" s="103"/>
      <c r="T388" s="104"/>
      <c r="U388" s="104">
        <v>1.8</v>
      </c>
      <c r="V388" s="190">
        <v>0</v>
      </c>
      <c r="W388" s="191">
        <v>0</v>
      </c>
      <c r="X388" s="192"/>
      <c r="Y388" s="193">
        <v>0</v>
      </c>
      <c r="Z388" s="194"/>
    </row>
    <row r="389" spans="2:26" x14ac:dyDescent="0.25">
      <c r="B389" s="34">
        <v>45128</v>
      </c>
      <c r="C389" s="98">
        <v>164.49</v>
      </c>
      <c r="D389" s="51"/>
      <c r="E389" s="26">
        <v>164.49</v>
      </c>
      <c r="F389" s="26"/>
      <c r="G389" s="26"/>
      <c r="H389" s="26"/>
      <c r="I389" s="26"/>
      <c r="J389" s="51"/>
      <c r="K389" s="26">
        <v>39.020000000000003</v>
      </c>
      <c r="L389" s="51"/>
      <c r="M389" s="26"/>
      <c r="N389" s="51"/>
      <c r="O389" s="26">
        <v>0</v>
      </c>
      <c r="P389" s="218" t="s">
        <v>46</v>
      </c>
      <c r="Q389" s="101">
        <v>0</v>
      </c>
      <c r="R389" s="51"/>
      <c r="S389" s="103"/>
      <c r="T389" s="104"/>
      <c r="U389" s="104">
        <v>2.15</v>
      </c>
      <c r="V389" s="190">
        <v>0</v>
      </c>
      <c r="W389" s="191">
        <v>0</v>
      </c>
      <c r="X389" s="192"/>
      <c r="Y389" s="193">
        <v>0</v>
      </c>
      <c r="Z389" s="194"/>
    </row>
    <row r="390" spans="2:26" x14ac:dyDescent="0.25">
      <c r="B390" s="34">
        <v>45131</v>
      </c>
      <c r="C390" s="98">
        <v>219.48</v>
      </c>
      <c r="D390" s="51"/>
      <c r="E390" s="26">
        <v>219.48</v>
      </c>
      <c r="F390" s="26"/>
      <c r="G390" s="26"/>
      <c r="H390" s="26"/>
      <c r="I390" s="26"/>
      <c r="J390" s="51"/>
      <c r="K390" s="26">
        <v>47.43</v>
      </c>
      <c r="L390" s="51"/>
      <c r="M390" s="26"/>
      <c r="N390" s="51"/>
      <c r="O390" s="26">
        <v>0</v>
      </c>
      <c r="P390" s="218" t="s">
        <v>46</v>
      </c>
      <c r="Q390" s="101">
        <v>0</v>
      </c>
      <c r="R390" s="51"/>
      <c r="S390" s="103">
        <v>0</v>
      </c>
      <c r="T390" s="104">
        <v>0</v>
      </c>
      <c r="U390" s="104">
        <v>6.96</v>
      </c>
      <c r="V390" s="190">
        <v>0</v>
      </c>
      <c r="W390" s="191">
        <v>0</v>
      </c>
      <c r="X390" s="192">
        <v>0</v>
      </c>
      <c r="Y390" s="193">
        <v>0</v>
      </c>
      <c r="Z390" s="194">
        <v>0</v>
      </c>
    </row>
    <row r="391" spans="2:26" x14ac:dyDescent="0.25">
      <c r="B391" s="34">
        <v>45133</v>
      </c>
      <c r="C391" s="98">
        <v>146.72999999999999</v>
      </c>
      <c r="D391" s="51"/>
      <c r="E391" s="26">
        <v>146.72999999999999</v>
      </c>
      <c r="F391" s="26"/>
      <c r="G391" s="26"/>
      <c r="H391" s="26"/>
      <c r="I391" s="26"/>
      <c r="J391" s="51"/>
      <c r="K391" s="26">
        <v>39.26</v>
      </c>
      <c r="L391" s="51"/>
      <c r="M391" s="26"/>
      <c r="N391" s="51"/>
      <c r="O391" s="26">
        <v>0</v>
      </c>
      <c r="P391" s="218" t="s">
        <v>46</v>
      </c>
      <c r="Q391" s="101">
        <v>0</v>
      </c>
      <c r="R391" s="51"/>
      <c r="S391" s="103"/>
      <c r="T391" s="104"/>
      <c r="U391" s="104">
        <v>5.54</v>
      </c>
      <c r="V391" s="190">
        <v>0</v>
      </c>
      <c r="W391" s="191">
        <v>0</v>
      </c>
      <c r="X391" s="192"/>
      <c r="Y391" s="193">
        <v>0</v>
      </c>
      <c r="Z391" s="194"/>
    </row>
    <row r="392" spans="2:26" x14ac:dyDescent="0.25">
      <c r="B392" s="34">
        <v>45135</v>
      </c>
      <c r="C392" s="98">
        <v>184.69</v>
      </c>
      <c r="D392" s="51"/>
      <c r="E392" s="26">
        <v>184.69</v>
      </c>
      <c r="F392" s="26"/>
      <c r="G392" s="26"/>
      <c r="H392" s="26"/>
      <c r="I392" s="26"/>
      <c r="J392" s="51"/>
      <c r="K392" s="26">
        <v>61.69</v>
      </c>
      <c r="L392" s="51"/>
      <c r="M392" s="26"/>
      <c r="N392" s="51"/>
      <c r="O392" s="26">
        <v>0</v>
      </c>
      <c r="P392" s="218" t="s">
        <v>46</v>
      </c>
      <c r="Q392" s="101">
        <v>0</v>
      </c>
      <c r="R392" s="51"/>
      <c r="S392" s="103"/>
      <c r="T392" s="104"/>
      <c r="U392" s="104">
        <v>2.02</v>
      </c>
      <c r="V392" s="190">
        <v>0</v>
      </c>
      <c r="W392" s="191">
        <v>0</v>
      </c>
      <c r="X392" s="192"/>
      <c r="Y392" s="193">
        <v>0</v>
      </c>
      <c r="Z392" s="194"/>
    </row>
    <row r="393" spans="2:26" x14ac:dyDescent="0.25">
      <c r="B393" s="34">
        <v>45138</v>
      </c>
      <c r="C393" s="98">
        <v>149.83000000000001</v>
      </c>
      <c r="D393" s="51"/>
      <c r="E393" s="26">
        <v>149.83000000000001</v>
      </c>
      <c r="F393" s="26"/>
      <c r="G393" s="26"/>
      <c r="H393" s="26"/>
      <c r="I393" s="26"/>
      <c r="J393" s="51"/>
      <c r="K393" s="26">
        <v>72.91</v>
      </c>
      <c r="L393" s="51"/>
      <c r="M393" s="26"/>
      <c r="N393" s="51"/>
      <c r="O393" s="26">
        <v>0</v>
      </c>
      <c r="P393" s="100">
        <v>0</v>
      </c>
      <c r="Q393" s="101">
        <v>0</v>
      </c>
      <c r="R393" s="51"/>
      <c r="S393" s="103">
        <v>0</v>
      </c>
      <c r="T393" s="104">
        <v>0</v>
      </c>
      <c r="U393" s="104">
        <v>1.6</v>
      </c>
      <c r="V393" s="190">
        <v>0</v>
      </c>
      <c r="W393" s="191">
        <v>0</v>
      </c>
      <c r="X393" s="192">
        <v>0</v>
      </c>
      <c r="Y393" s="193">
        <v>0.48</v>
      </c>
      <c r="Z393" s="194">
        <v>0</v>
      </c>
    </row>
    <row r="394" spans="2:26" x14ac:dyDescent="0.25">
      <c r="B394" s="34">
        <v>45140</v>
      </c>
      <c r="C394" s="98">
        <v>146.72</v>
      </c>
      <c r="D394" s="51"/>
      <c r="E394" s="26">
        <v>146.72</v>
      </c>
      <c r="F394" s="26"/>
      <c r="G394" s="26"/>
      <c r="H394" s="26"/>
      <c r="I394" s="26"/>
      <c r="J394" s="51"/>
      <c r="K394" s="26">
        <v>66.08</v>
      </c>
      <c r="L394" s="51"/>
      <c r="M394" s="26"/>
      <c r="N394" s="51"/>
      <c r="O394" s="26">
        <v>0</v>
      </c>
      <c r="P394" s="100">
        <v>0</v>
      </c>
      <c r="Q394" s="101">
        <v>0</v>
      </c>
      <c r="R394" s="51"/>
      <c r="S394" s="103"/>
      <c r="T394" s="104"/>
      <c r="U394" s="104">
        <v>1.1299999999999999</v>
      </c>
      <c r="V394" s="190">
        <v>0</v>
      </c>
      <c r="W394" s="191">
        <v>0</v>
      </c>
      <c r="X394" s="192"/>
      <c r="Y394" s="343">
        <v>0</v>
      </c>
      <c r="Z394" s="194"/>
    </row>
    <row r="395" spans="2:26" x14ac:dyDescent="0.25">
      <c r="B395" s="34">
        <v>45142</v>
      </c>
      <c r="C395" s="98">
        <v>133.19</v>
      </c>
      <c r="D395" s="51"/>
      <c r="E395" s="26">
        <v>133.19</v>
      </c>
      <c r="F395" s="26"/>
      <c r="G395" s="26"/>
      <c r="H395" s="26"/>
      <c r="I395" s="26"/>
      <c r="J395" s="51"/>
      <c r="K395" s="26">
        <v>55.46</v>
      </c>
      <c r="L395" s="51"/>
      <c r="M395" s="26"/>
      <c r="N395" s="51"/>
      <c r="O395" s="26">
        <v>0</v>
      </c>
      <c r="P395" s="100">
        <v>0</v>
      </c>
      <c r="Q395" s="101">
        <v>0</v>
      </c>
      <c r="R395" s="51"/>
      <c r="S395" s="103"/>
      <c r="T395" s="104"/>
      <c r="U395" s="341" t="s">
        <v>46</v>
      </c>
      <c r="V395" s="190">
        <v>0</v>
      </c>
      <c r="W395" s="191">
        <v>0</v>
      </c>
      <c r="X395" s="192"/>
      <c r="Y395" s="193">
        <v>0</v>
      </c>
      <c r="Z395" s="194"/>
    </row>
    <row r="396" spans="2:26" x14ac:dyDescent="0.25">
      <c r="B396" s="34">
        <v>45145</v>
      </c>
      <c r="C396" s="98">
        <v>140.53</v>
      </c>
      <c r="D396" s="51"/>
      <c r="E396" s="26">
        <v>140.53</v>
      </c>
      <c r="F396" s="26"/>
      <c r="G396" s="26"/>
      <c r="H396" s="26"/>
      <c r="I396" s="26"/>
      <c r="J396" s="51"/>
      <c r="K396" s="26">
        <v>64.569999999999993</v>
      </c>
      <c r="L396" s="51"/>
      <c r="M396" s="26"/>
      <c r="N396" s="51"/>
      <c r="O396" s="26">
        <v>0</v>
      </c>
      <c r="P396" s="100">
        <v>0</v>
      </c>
      <c r="Q396" s="101">
        <v>0</v>
      </c>
      <c r="R396" s="51"/>
      <c r="S396" s="103">
        <v>0</v>
      </c>
      <c r="T396" s="104">
        <v>0</v>
      </c>
      <c r="U396" s="341" t="s">
        <v>46</v>
      </c>
      <c r="V396" s="190">
        <v>0</v>
      </c>
      <c r="W396" s="191">
        <v>0</v>
      </c>
      <c r="X396" s="192">
        <v>0</v>
      </c>
      <c r="Y396" s="193">
        <v>0.04</v>
      </c>
      <c r="Z396" s="194">
        <v>0</v>
      </c>
    </row>
    <row r="397" spans="2:26" x14ac:dyDescent="0.25">
      <c r="B397" s="34">
        <v>45147</v>
      </c>
      <c r="C397" s="98">
        <v>61.64</v>
      </c>
      <c r="D397" s="51"/>
      <c r="E397" s="26">
        <v>61.64</v>
      </c>
      <c r="F397" s="26"/>
      <c r="G397" s="26"/>
      <c r="H397" s="26"/>
      <c r="I397" s="26"/>
      <c r="J397" s="51"/>
      <c r="K397" s="26">
        <v>59.26</v>
      </c>
      <c r="L397" s="51"/>
      <c r="M397" s="26"/>
      <c r="N397" s="51"/>
      <c r="O397" s="26">
        <v>0</v>
      </c>
      <c r="P397" s="100">
        <v>0</v>
      </c>
      <c r="Q397" s="101">
        <v>0</v>
      </c>
      <c r="R397" s="51"/>
      <c r="S397" s="103"/>
      <c r="T397" s="104"/>
      <c r="U397" s="341" t="s">
        <v>46</v>
      </c>
      <c r="V397" s="190">
        <v>0</v>
      </c>
      <c r="W397" s="191">
        <v>0</v>
      </c>
      <c r="X397" s="192"/>
      <c r="Y397" s="193">
        <v>0</v>
      </c>
      <c r="Z397" s="194"/>
    </row>
    <row r="398" spans="2:26" x14ac:dyDescent="0.25">
      <c r="B398" s="34">
        <v>45149</v>
      </c>
      <c r="C398" s="98">
        <v>127.51</v>
      </c>
      <c r="D398" s="51"/>
      <c r="E398" s="26">
        <v>127.51</v>
      </c>
      <c r="F398" s="26"/>
      <c r="G398" s="26"/>
      <c r="H398" s="26"/>
      <c r="I398" s="26"/>
      <c r="J398" s="51"/>
      <c r="K398" s="26">
        <v>56.85</v>
      </c>
      <c r="L398" s="51"/>
      <c r="M398" s="26"/>
      <c r="N398" s="51"/>
      <c r="O398" s="26">
        <v>0</v>
      </c>
      <c r="P398" s="100">
        <v>0</v>
      </c>
      <c r="Q398" s="101">
        <v>0</v>
      </c>
      <c r="R398" s="51"/>
      <c r="S398" s="103"/>
      <c r="T398" s="104"/>
      <c r="U398" s="341" t="s">
        <v>46</v>
      </c>
      <c r="V398" s="190">
        <v>0</v>
      </c>
      <c r="W398" s="191">
        <v>0</v>
      </c>
      <c r="X398" s="192"/>
      <c r="Y398" s="193">
        <v>0</v>
      </c>
      <c r="Z398" s="194"/>
    </row>
    <row r="399" spans="2:26" x14ac:dyDescent="0.25">
      <c r="B399" s="34">
        <v>45154</v>
      </c>
      <c r="C399" s="98">
        <v>69.23</v>
      </c>
      <c r="D399" s="51"/>
      <c r="E399" s="26">
        <v>69.23</v>
      </c>
      <c r="F399" s="26"/>
      <c r="G399" s="26"/>
      <c r="H399" s="26"/>
      <c r="I399" s="26"/>
      <c r="J399" s="51"/>
      <c r="K399" s="26">
        <v>45.71</v>
      </c>
      <c r="L399" s="51"/>
      <c r="M399" s="26"/>
      <c r="N399" s="51"/>
      <c r="O399" s="26">
        <v>0</v>
      </c>
      <c r="P399" s="100">
        <v>0</v>
      </c>
      <c r="Q399" s="101">
        <v>0</v>
      </c>
      <c r="R399" s="51"/>
      <c r="S399" s="103">
        <v>0</v>
      </c>
      <c r="T399" s="104">
        <v>0</v>
      </c>
      <c r="U399" s="104">
        <v>2.4500000000000002</v>
      </c>
      <c r="V399" s="190">
        <v>0</v>
      </c>
      <c r="W399" s="191">
        <v>0</v>
      </c>
      <c r="X399" s="192">
        <v>0</v>
      </c>
      <c r="Y399" s="193">
        <v>0</v>
      </c>
      <c r="Z399" s="194">
        <v>0</v>
      </c>
    </row>
    <row r="400" spans="2:26" x14ac:dyDescent="0.25">
      <c r="B400" s="34">
        <v>45156</v>
      </c>
      <c r="C400" s="98">
        <v>140.24</v>
      </c>
      <c r="D400" s="51"/>
      <c r="E400" s="26">
        <v>140.24</v>
      </c>
      <c r="F400" s="26"/>
      <c r="G400" s="26"/>
      <c r="H400" s="26"/>
      <c r="I400" s="26"/>
      <c r="J400" s="51"/>
      <c r="K400" s="26">
        <v>45.9</v>
      </c>
      <c r="L400" s="51"/>
      <c r="M400" s="26"/>
      <c r="N400" s="51"/>
      <c r="O400" s="26">
        <v>0</v>
      </c>
      <c r="P400" s="100">
        <v>0</v>
      </c>
      <c r="Q400" s="101">
        <v>0</v>
      </c>
      <c r="R400" s="51"/>
      <c r="S400" s="103"/>
      <c r="T400" s="104"/>
      <c r="U400" s="341" t="s">
        <v>46</v>
      </c>
      <c r="V400" s="190">
        <v>0</v>
      </c>
      <c r="W400" s="191">
        <v>0</v>
      </c>
      <c r="X400" s="192"/>
      <c r="Y400" s="193">
        <v>0</v>
      </c>
      <c r="Z400" s="194"/>
    </row>
    <row r="401" spans="2:26" x14ac:dyDescent="0.25">
      <c r="B401" s="34">
        <v>45159</v>
      </c>
      <c r="C401" s="98">
        <v>79.83</v>
      </c>
      <c r="D401" s="51"/>
      <c r="E401" s="26">
        <v>79.83</v>
      </c>
      <c r="F401" s="26"/>
      <c r="G401" s="26"/>
      <c r="H401" s="26"/>
      <c r="I401" s="26"/>
      <c r="J401" s="51"/>
      <c r="K401" s="26">
        <v>19.09</v>
      </c>
      <c r="L401" s="51"/>
      <c r="M401" s="26"/>
      <c r="N401" s="51"/>
      <c r="O401" s="26">
        <v>0</v>
      </c>
      <c r="P401" s="100">
        <v>0</v>
      </c>
      <c r="Q401" s="101">
        <v>0</v>
      </c>
      <c r="R401" s="51"/>
      <c r="S401" s="103">
        <v>0</v>
      </c>
      <c r="T401" s="104">
        <v>0</v>
      </c>
      <c r="U401" s="265">
        <v>2.48</v>
      </c>
      <c r="V401" s="190">
        <v>0</v>
      </c>
      <c r="W401" s="191">
        <v>0</v>
      </c>
      <c r="X401" s="192">
        <v>0</v>
      </c>
      <c r="Y401" s="193">
        <v>0</v>
      </c>
      <c r="Z401" s="194">
        <v>0</v>
      </c>
    </row>
    <row r="402" spans="2:26" x14ac:dyDescent="0.25">
      <c r="B402" s="34">
        <v>45161</v>
      </c>
      <c r="C402" s="98">
        <v>111.77</v>
      </c>
      <c r="D402" s="51"/>
      <c r="E402" s="26">
        <v>111.77</v>
      </c>
      <c r="F402" s="26"/>
      <c r="G402" s="26"/>
      <c r="H402" s="26"/>
      <c r="I402" s="26"/>
      <c r="J402" s="51"/>
      <c r="K402" s="26">
        <v>20.45</v>
      </c>
      <c r="L402" s="51"/>
      <c r="M402" s="26"/>
      <c r="N402" s="51"/>
      <c r="O402" s="26">
        <v>0</v>
      </c>
      <c r="P402" s="100">
        <v>0</v>
      </c>
      <c r="Q402" s="101">
        <v>0</v>
      </c>
      <c r="R402" s="51"/>
      <c r="S402" s="103"/>
      <c r="T402" s="104"/>
      <c r="U402" s="104">
        <v>3.02</v>
      </c>
      <c r="V402" s="190">
        <v>0</v>
      </c>
      <c r="W402" s="191">
        <v>0</v>
      </c>
      <c r="X402" s="192"/>
      <c r="Y402" s="193">
        <v>0</v>
      </c>
      <c r="Z402" s="194"/>
    </row>
    <row r="403" spans="2:26" x14ac:dyDescent="0.25">
      <c r="B403" s="34">
        <v>45163</v>
      </c>
      <c r="C403" s="98">
        <v>92.9</v>
      </c>
      <c r="D403" s="51"/>
      <c r="E403" s="26">
        <v>92.9</v>
      </c>
      <c r="F403" s="26"/>
      <c r="G403" s="26"/>
      <c r="H403" s="26"/>
      <c r="I403" s="26"/>
      <c r="J403" s="51"/>
      <c r="K403" s="26"/>
      <c r="L403" s="51"/>
      <c r="M403" s="26"/>
      <c r="N403" s="51"/>
      <c r="O403" s="26">
        <v>0</v>
      </c>
      <c r="P403" s="100">
        <v>0</v>
      </c>
      <c r="Q403" s="101">
        <v>0</v>
      </c>
      <c r="R403" s="51"/>
      <c r="S403" s="103"/>
      <c r="T403" s="104"/>
      <c r="U403" s="104">
        <v>2.0499999999999998</v>
      </c>
      <c r="V403" s="190">
        <v>0</v>
      </c>
      <c r="W403" s="191">
        <v>0</v>
      </c>
      <c r="X403" s="192"/>
      <c r="Y403" s="193">
        <v>0</v>
      </c>
      <c r="Z403" s="194"/>
    </row>
    <row r="404" spans="2:26" x14ac:dyDescent="0.25">
      <c r="B404" s="34">
        <v>45166</v>
      </c>
      <c r="C404" s="98">
        <v>73.5</v>
      </c>
      <c r="D404" s="51"/>
      <c r="E404" s="26">
        <v>73.5</v>
      </c>
      <c r="F404" s="26"/>
      <c r="G404" s="26"/>
      <c r="H404" s="26"/>
      <c r="I404" s="26"/>
      <c r="J404" s="51"/>
      <c r="K404" s="26"/>
      <c r="L404" s="51"/>
      <c r="M404" s="26"/>
      <c r="N404" s="51"/>
      <c r="O404" s="26">
        <v>0</v>
      </c>
      <c r="P404" s="100">
        <v>0</v>
      </c>
      <c r="Q404" s="101">
        <v>0</v>
      </c>
      <c r="R404" s="51"/>
      <c r="S404" s="103">
        <v>0</v>
      </c>
      <c r="T404" s="104">
        <v>0</v>
      </c>
      <c r="U404" s="341" t="s">
        <v>46</v>
      </c>
      <c r="V404" s="190">
        <v>0</v>
      </c>
      <c r="W404" s="191">
        <v>0</v>
      </c>
      <c r="X404" s="192">
        <v>0</v>
      </c>
      <c r="Y404" s="193">
        <v>0</v>
      </c>
      <c r="Z404" s="194">
        <v>0</v>
      </c>
    </row>
    <row r="405" spans="2:26" x14ac:dyDescent="0.25">
      <c r="B405" s="34">
        <v>45168</v>
      </c>
      <c r="C405" s="98">
        <v>94.26</v>
      </c>
      <c r="D405" s="51"/>
      <c r="E405" s="26">
        <v>94.26</v>
      </c>
      <c r="F405" s="26"/>
      <c r="G405" s="26"/>
      <c r="H405" s="26"/>
      <c r="I405" s="26"/>
      <c r="J405" s="51"/>
      <c r="K405" s="26">
        <v>18.41</v>
      </c>
      <c r="L405" s="51"/>
      <c r="M405" s="26"/>
      <c r="N405" s="51"/>
      <c r="O405" s="26">
        <v>0</v>
      </c>
      <c r="P405" s="100">
        <v>0</v>
      </c>
      <c r="Q405" s="101">
        <v>0</v>
      </c>
      <c r="R405" s="51"/>
      <c r="S405" s="103"/>
      <c r="T405" s="104"/>
      <c r="U405" s="341" t="s">
        <v>46</v>
      </c>
      <c r="V405" s="190">
        <v>0</v>
      </c>
      <c r="W405" s="191">
        <v>0</v>
      </c>
      <c r="X405" s="192"/>
      <c r="Y405" s="193">
        <v>0</v>
      </c>
      <c r="Z405" s="194"/>
    </row>
    <row r="406" spans="2:26" x14ac:dyDescent="0.25">
      <c r="B406" s="34">
        <v>45170</v>
      </c>
      <c r="C406" s="98">
        <v>59.73</v>
      </c>
      <c r="D406" s="51"/>
      <c r="E406" s="26">
        <v>59.73</v>
      </c>
      <c r="F406" s="26"/>
      <c r="G406" s="26"/>
      <c r="H406" s="26"/>
      <c r="I406" s="26"/>
      <c r="J406" s="51"/>
      <c r="K406" s="26">
        <v>16.39</v>
      </c>
      <c r="L406" s="51"/>
      <c r="M406" s="26"/>
      <c r="N406" s="51"/>
      <c r="O406" s="26">
        <v>0</v>
      </c>
      <c r="P406" s="100">
        <v>0</v>
      </c>
      <c r="Q406" s="101">
        <v>0</v>
      </c>
      <c r="R406" s="51"/>
      <c r="S406" s="103"/>
      <c r="T406" s="104"/>
      <c r="U406" s="341" t="s">
        <v>46</v>
      </c>
      <c r="V406" s="190">
        <v>0</v>
      </c>
      <c r="W406" s="191">
        <v>0</v>
      </c>
      <c r="X406" s="192"/>
      <c r="Y406" s="193">
        <v>0</v>
      </c>
      <c r="Z406" s="194"/>
    </row>
    <row r="407" spans="2:26" x14ac:dyDescent="0.25">
      <c r="B407" s="34">
        <v>45173</v>
      </c>
      <c r="C407" s="98">
        <v>107.58</v>
      </c>
      <c r="D407" s="51"/>
      <c r="E407" s="26">
        <v>107.58</v>
      </c>
      <c r="F407" s="26"/>
      <c r="G407" s="26"/>
      <c r="H407" s="26"/>
      <c r="I407" s="26"/>
      <c r="J407" s="51"/>
      <c r="K407" s="26">
        <v>21.56</v>
      </c>
      <c r="L407" s="51"/>
      <c r="M407" s="26"/>
      <c r="N407" s="51"/>
      <c r="O407" s="26">
        <v>0</v>
      </c>
      <c r="P407" s="100">
        <v>10.199999999999999</v>
      </c>
      <c r="Q407" s="101">
        <v>0</v>
      </c>
      <c r="R407" s="51"/>
      <c r="S407" s="103">
        <v>0</v>
      </c>
      <c r="T407" s="104">
        <v>0</v>
      </c>
      <c r="U407" s="104">
        <v>18.52</v>
      </c>
      <c r="V407" s="190">
        <v>13.05</v>
      </c>
      <c r="W407" s="191">
        <v>0</v>
      </c>
      <c r="X407" s="192">
        <v>0</v>
      </c>
      <c r="Y407" s="193">
        <v>0</v>
      </c>
      <c r="Z407" s="194">
        <v>0</v>
      </c>
    </row>
    <row r="408" spans="2:26" x14ac:dyDescent="0.25">
      <c r="B408" s="34">
        <v>45175</v>
      </c>
      <c r="C408" s="98">
        <v>130.41999999999999</v>
      </c>
      <c r="D408" s="51"/>
      <c r="E408" s="26">
        <v>130.41999999999999</v>
      </c>
      <c r="F408" s="26"/>
      <c r="G408" s="26"/>
      <c r="H408" s="26"/>
      <c r="I408" s="26"/>
      <c r="J408" s="51"/>
      <c r="K408" s="26">
        <v>53.4</v>
      </c>
      <c r="L408" s="51"/>
      <c r="M408" s="26"/>
      <c r="N408" s="51"/>
      <c r="O408" s="26">
        <v>0</v>
      </c>
      <c r="P408" s="100">
        <v>0.8</v>
      </c>
      <c r="Q408" s="101">
        <v>0</v>
      </c>
      <c r="R408" s="51"/>
      <c r="S408" s="103"/>
      <c r="T408" s="104"/>
      <c r="U408" s="104">
        <v>7.68</v>
      </c>
      <c r="V408" s="190">
        <v>9.99</v>
      </c>
      <c r="W408" s="191">
        <v>0</v>
      </c>
      <c r="X408" s="192"/>
      <c r="Y408" s="193">
        <v>0.54</v>
      </c>
      <c r="Z408" s="194"/>
    </row>
    <row r="409" spans="2:26" x14ac:dyDescent="0.25">
      <c r="B409" s="34">
        <v>45177</v>
      </c>
      <c r="C409" s="98">
        <v>86.49</v>
      </c>
      <c r="D409" s="51"/>
      <c r="E409" s="26">
        <v>86.49</v>
      </c>
      <c r="F409" s="26"/>
      <c r="G409" s="26"/>
      <c r="H409" s="26"/>
      <c r="I409" s="26"/>
      <c r="J409" s="51"/>
      <c r="K409" s="26">
        <v>44.76</v>
      </c>
      <c r="L409" s="51"/>
      <c r="M409" s="26"/>
      <c r="N409" s="51"/>
      <c r="O409" s="26">
        <v>0</v>
      </c>
      <c r="P409" s="100">
        <v>0.64</v>
      </c>
      <c r="Q409" s="101">
        <v>0</v>
      </c>
      <c r="R409" s="51"/>
      <c r="S409" s="103"/>
      <c r="T409" s="104"/>
      <c r="U409" s="104">
        <v>6.75</v>
      </c>
      <c r="V409" s="190">
        <v>11.51</v>
      </c>
      <c r="W409" s="191">
        <v>0</v>
      </c>
      <c r="X409" s="192"/>
      <c r="Y409" s="193">
        <v>0</v>
      </c>
      <c r="Z409" s="194"/>
    </row>
    <row r="410" spans="2:26" x14ac:dyDescent="0.25">
      <c r="B410" s="34">
        <v>45182</v>
      </c>
      <c r="C410" s="98">
        <v>91.94</v>
      </c>
      <c r="D410" s="51"/>
      <c r="E410" s="26">
        <v>91.94</v>
      </c>
      <c r="F410" s="26"/>
      <c r="G410" s="26"/>
      <c r="H410" s="26"/>
      <c r="I410" s="26"/>
      <c r="J410" s="51"/>
      <c r="K410" s="26">
        <v>24.75</v>
      </c>
      <c r="L410" s="51"/>
      <c r="M410" s="26"/>
      <c r="N410" s="51"/>
      <c r="O410" s="26">
        <v>0</v>
      </c>
      <c r="P410" s="100">
        <v>0.32</v>
      </c>
      <c r="Q410" s="101">
        <v>0</v>
      </c>
      <c r="R410" s="51"/>
      <c r="S410" s="103">
        <v>0</v>
      </c>
      <c r="T410" s="104">
        <v>0</v>
      </c>
      <c r="U410" s="104">
        <v>10.4</v>
      </c>
      <c r="V410" s="190">
        <v>6.84</v>
      </c>
      <c r="W410" s="191">
        <v>0</v>
      </c>
      <c r="X410" s="192">
        <v>0</v>
      </c>
      <c r="Y410" s="193">
        <v>0</v>
      </c>
      <c r="Z410" s="194">
        <v>0</v>
      </c>
    </row>
    <row r="411" spans="2:26" x14ac:dyDescent="0.25">
      <c r="B411" s="34">
        <v>45184</v>
      </c>
      <c r="C411" s="98">
        <v>138.62</v>
      </c>
      <c r="D411" s="51"/>
      <c r="E411" s="26">
        <v>138.62</v>
      </c>
      <c r="F411" s="26"/>
      <c r="G411" s="26"/>
      <c r="H411" s="26"/>
      <c r="I411" s="26"/>
      <c r="J411" s="51"/>
      <c r="K411" s="26">
        <v>60.1</v>
      </c>
      <c r="L411" s="51"/>
      <c r="M411" s="26"/>
      <c r="N411" s="51"/>
      <c r="O411" s="26">
        <v>0</v>
      </c>
      <c r="P411" s="100">
        <v>0.56000000000000005</v>
      </c>
      <c r="Q411" s="101">
        <v>0</v>
      </c>
      <c r="R411" s="51"/>
      <c r="S411" s="103"/>
      <c r="T411" s="104"/>
      <c r="U411" s="104">
        <v>9.1</v>
      </c>
      <c r="V411" s="190">
        <v>3.48</v>
      </c>
      <c r="W411" s="191">
        <v>0</v>
      </c>
      <c r="X411" s="192"/>
      <c r="Y411" s="193">
        <v>0</v>
      </c>
      <c r="Z411" s="194"/>
    </row>
    <row r="412" spans="2:26" x14ac:dyDescent="0.25">
      <c r="B412" s="34">
        <v>45187</v>
      </c>
      <c r="C412" s="98">
        <v>128.97999999999999</v>
      </c>
      <c r="D412" s="51"/>
      <c r="E412" s="26">
        <v>128.97999999999999</v>
      </c>
      <c r="F412" s="26"/>
      <c r="G412" s="26"/>
      <c r="H412" s="26"/>
      <c r="I412" s="26"/>
      <c r="J412" s="51"/>
      <c r="K412" s="26">
        <v>45.46</v>
      </c>
      <c r="L412" s="51"/>
      <c r="M412" s="26"/>
      <c r="N412" s="51"/>
      <c r="O412" s="26">
        <v>0</v>
      </c>
      <c r="P412" s="100">
        <v>1.51</v>
      </c>
      <c r="Q412" s="101">
        <v>0</v>
      </c>
      <c r="R412" s="51"/>
      <c r="S412" s="103">
        <v>0</v>
      </c>
      <c r="T412" s="104">
        <v>0</v>
      </c>
      <c r="U412" s="104">
        <v>7.48</v>
      </c>
      <c r="V412" s="190">
        <v>10.6</v>
      </c>
      <c r="W412" s="191">
        <v>0</v>
      </c>
      <c r="X412" s="192">
        <v>0</v>
      </c>
      <c r="Y412" s="193">
        <v>8.4</v>
      </c>
      <c r="Z412" s="194">
        <v>0</v>
      </c>
    </row>
    <row r="413" spans="2:26" x14ac:dyDescent="0.25">
      <c r="B413" s="34">
        <v>45189</v>
      </c>
      <c r="C413" s="98">
        <v>143.12</v>
      </c>
      <c r="D413" s="51"/>
      <c r="E413" s="26">
        <v>143.12</v>
      </c>
      <c r="F413" s="26"/>
      <c r="G413" s="26"/>
      <c r="H413" s="26"/>
      <c r="I413" s="26"/>
      <c r="J413" s="51"/>
      <c r="K413" s="26">
        <v>82.97</v>
      </c>
      <c r="L413" s="51"/>
      <c r="M413" s="26"/>
      <c r="N413" s="51"/>
      <c r="O413" s="26">
        <v>0</v>
      </c>
      <c r="P413" s="100">
        <v>1.43</v>
      </c>
      <c r="Q413" s="101">
        <v>0</v>
      </c>
      <c r="R413" s="51"/>
      <c r="S413" s="103"/>
      <c r="T413" s="104"/>
      <c r="U413" s="104">
        <v>7.2</v>
      </c>
      <c r="V413" s="190">
        <v>9.0399999999999991</v>
      </c>
      <c r="W413" s="191">
        <v>0</v>
      </c>
      <c r="X413" s="192"/>
      <c r="Y413" s="193">
        <v>13.68</v>
      </c>
      <c r="Z413" s="194"/>
    </row>
    <row r="414" spans="2:26" x14ac:dyDescent="0.25">
      <c r="B414" s="34">
        <v>45191</v>
      </c>
      <c r="C414" s="98">
        <v>70.22</v>
      </c>
      <c r="D414" s="51"/>
      <c r="E414" s="26">
        <v>70.22</v>
      </c>
      <c r="F414" s="26"/>
      <c r="G414" s="26"/>
      <c r="H414" s="26"/>
      <c r="I414" s="26"/>
      <c r="J414" s="51"/>
      <c r="K414" s="26">
        <v>29.95</v>
      </c>
      <c r="L414" s="51"/>
      <c r="M414" s="26"/>
      <c r="N414" s="51"/>
      <c r="O414" s="26">
        <v>0</v>
      </c>
      <c r="P414" s="100">
        <v>1.1100000000000001</v>
      </c>
      <c r="Q414" s="101">
        <v>0</v>
      </c>
      <c r="R414" s="51"/>
      <c r="S414" s="103"/>
      <c r="T414" s="104"/>
      <c r="U414" s="104">
        <v>6</v>
      </c>
      <c r="V414" s="190">
        <v>3.2</v>
      </c>
      <c r="W414" s="191">
        <v>0</v>
      </c>
      <c r="X414" s="192"/>
      <c r="Y414" s="193">
        <v>1.1200000000000001</v>
      </c>
      <c r="Z414" s="194"/>
    </row>
    <row r="415" spans="2:26" x14ac:dyDescent="0.25">
      <c r="B415" s="34">
        <v>45194</v>
      </c>
      <c r="C415" s="98">
        <v>160.53</v>
      </c>
      <c r="D415" s="51"/>
      <c r="E415" s="26">
        <v>160.53</v>
      </c>
      <c r="F415" s="26"/>
      <c r="G415" s="26"/>
      <c r="H415" s="26"/>
      <c r="I415" s="26"/>
      <c r="J415" s="51"/>
      <c r="K415" s="26">
        <v>30.35</v>
      </c>
      <c r="L415" s="51"/>
      <c r="M415" s="26"/>
      <c r="N415" s="51"/>
      <c r="O415" s="26">
        <v>0</v>
      </c>
      <c r="P415" s="100">
        <v>1.03</v>
      </c>
      <c r="Q415" s="101">
        <v>0</v>
      </c>
      <c r="R415" s="51"/>
      <c r="S415" s="103">
        <v>0</v>
      </c>
      <c r="T415" s="104">
        <v>0</v>
      </c>
      <c r="U415" s="104">
        <v>7.2</v>
      </c>
      <c r="V415" s="190">
        <v>1.08</v>
      </c>
      <c r="W415" s="191">
        <v>0</v>
      </c>
      <c r="X415" s="192">
        <v>0</v>
      </c>
      <c r="Y415" s="193">
        <v>5.6</v>
      </c>
      <c r="Z415" s="194">
        <v>0</v>
      </c>
    </row>
    <row r="416" spans="2:26" x14ac:dyDescent="0.25">
      <c r="B416" s="34">
        <v>45196</v>
      </c>
      <c r="C416" s="98">
        <v>92.27</v>
      </c>
      <c r="D416" s="51"/>
      <c r="E416" s="26">
        <v>92.27</v>
      </c>
      <c r="F416" s="26"/>
      <c r="G416" s="26"/>
      <c r="H416" s="26"/>
      <c r="I416" s="26"/>
      <c r="J416" s="51"/>
      <c r="K416" s="26">
        <v>35.39</v>
      </c>
      <c r="L416" s="51"/>
      <c r="M416" s="26"/>
      <c r="N416" s="51"/>
      <c r="O416" s="26">
        <v>0</v>
      </c>
      <c r="P416" s="100">
        <v>4.7699999999999996</v>
      </c>
      <c r="Q416" s="101">
        <v>0</v>
      </c>
      <c r="R416" s="51"/>
      <c r="S416" s="103"/>
      <c r="T416" s="104"/>
      <c r="U416" s="104">
        <v>8.86</v>
      </c>
      <c r="V416" s="190">
        <v>5.0599999999999996</v>
      </c>
      <c r="W416" s="191">
        <v>0</v>
      </c>
      <c r="X416" s="192"/>
      <c r="Y416" s="193">
        <v>0</v>
      </c>
      <c r="Z416" s="194"/>
    </row>
    <row r="417" spans="2:26" x14ac:dyDescent="0.25">
      <c r="B417" s="34">
        <v>45198</v>
      </c>
      <c r="C417" s="98">
        <v>225.3</v>
      </c>
      <c r="D417" s="51"/>
      <c r="E417" s="26">
        <v>225.3</v>
      </c>
      <c r="F417" s="26"/>
      <c r="G417" s="26"/>
      <c r="H417" s="26"/>
      <c r="I417" s="26"/>
      <c r="J417" s="51"/>
      <c r="K417" s="26">
        <v>46.88</v>
      </c>
      <c r="L417" s="51"/>
      <c r="M417" s="26"/>
      <c r="N417" s="51"/>
      <c r="O417" s="26">
        <v>0</v>
      </c>
      <c r="P417" s="100">
        <v>4.08</v>
      </c>
      <c r="Q417" s="101">
        <v>0</v>
      </c>
      <c r="R417" s="51"/>
      <c r="S417" s="103"/>
      <c r="T417" s="104"/>
      <c r="U417" s="104">
        <v>5.99</v>
      </c>
      <c r="V417" s="190">
        <v>8.98</v>
      </c>
      <c r="W417" s="191">
        <v>0</v>
      </c>
      <c r="X417" s="192"/>
      <c r="Y417" s="193">
        <v>1.53</v>
      </c>
      <c r="Z417" s="194"/>
    </row>
    <row r="418" spans="2:26" x14ac:dyDescent="0.25">
      <c r="B418" s="34">
        <v>45201</v>
      </c>
      <c r="C418" s="98">
        <v>99.46</v>
      </c>
      <c r="D418" s="51"/>
      <c r="E418" s="26">
        <v>99.46</v>
      </c>
      <c r="F418" s="364"/>
      <c r="G418" s="364"/>
      <c r="H418" s="364"/>
      <c r="I418" s="364"/>
      <c r="J418" s="51"/>
      <c r="K418" s="26">
        <v>28.3</v>
      </c>
      <c r="L418" s="51"/>
      <c r="M418" s="26"/>
      <c r="N418" s="51"/>
      <c r="O418" s="26">
        <v>0</v>
      </c>
      <c r="P418" s="100">
        <v>1.79</v>
      </c>
      <c r="Q418" s="101">
        <v>0</v>
      </c>
      <c r="R418" s="51"/>
      <c r="S418" s="103">
        <v>0</v>
      </c>
      <c r="T418" s="104">
        <v>0</v>
      </c>
      <c r="U418" s="104">
        <v>5.41</v>
      </c>
      <c r="V418" s="190">
        <v>6.21</v>
      </c>
      <c r="W418" s="191">
        <v>0</v>
      </c>
      <c r="X418" s="192">
        <v>0</v>
      </c>
      <c r="Y418" s="193">
        <v>0</v>
      </c>
      <c r="Z418" s="194">
        <v>0</v>
      </c>
    </row>
    <row r="419" spans="2:26" x14ac:dyDescent="0.25">
      <c r="B419" s="34">
        <v>45203</v>
      </c>
      <c r="C419" s="98">
        <v>185.25</v>
      </c>
      <c r="D419" s="51"/>
      <c r="E419" s="26">
        <v>185.22499999999999</v>
      </c>
      <c r="F419" s="26"/>
      <c r="G419" s="26"/>
      <c r="H419" s="26"/>
      <c r="I419" s="26"/>
      <c r="J419" s="51"/>
      <c r="K419" s="26">
        <v>44.8</v>
      </c>
      <c r="L419" s="51"/>
      <c r="M419" s="26"/>
      <c r="N419" s="51"/>
      <c r="O419" s="26">
        <v>0</v>
      </c>
      <c r="P419" s="100">
        <v>4.88</v>
      </c>
      <c r="Q419" s="101">
        <v>0</v>
      </c>
      <c r="R419" s="51"/>
      <c r="S419" s="103"/>
      <c r="T419" s="104"/>
      <c r="U419" s="104">
        <v>5.2</v>
      </c>
      <c r="V419" s="190">
        <v>5.63</v>
      </c>
      <c r="W419" s="191">
        <v>0</v>
      </c>
      <c r="X419" s="192"/>
      <c r="Y419" s="193">
        <v>0</v>
      </c>
      <c r="Z419" s="194"/>
    </row>
    <row r="420" spans="2:26" x14ac:dyDescent="0.25">
      <c r="B420" s="34">
        <v>45205</v>
      </c>
      <c r="C420" s="98">
        <v>103.03</v>
      </c>
      <c r="D420" s="51"/>
      <c r="E420" s="26">
        <v>103.03</v>
      </c>
      <c r="F420" s="26"/>
      <c r="G420" s="26"/>
      <c r="H420" s="26"/>
      <c r="I420" s="26"/>
      <c r="J420" s="51"/>
      <c r="K420" s="26">
        <v>36.9</v>
      </c>
      <c r="L420" s="51"/>
      <c r="M420" s="26"/>
      <c r="N420" s="51"/>
      <c r="O420" s="26">
        <v>0</v>
      </c>
      <c r="P420" s="100">
        <v>4.4400000000000004</v>
      </c>
      <c r="Q420" s="101">
        <v>0</v>
      </c>
      <c r="R420" s="51"/>
      <c r="S420" s="103"/>
      <c r="T420" s="104"/>
      <c r="U420" s="104">
        <v>5.23</v>
      </c>
      <c r="V420" s="190">
        <v>4.1399999999999997</v>
      </c>
      <c r="W420" s="191">
        <v>0</v>
      </c>
      <c r="X420" s="192"/>
      <c r="Y420" s="193">
        <v>0</v>
      </c>
      <c r="Z420" s="194"/>
    </row>
    <row r="421" spans="2:26" x14ac:dyDescent="0.25">
      <c r="B421" s="34">
        <v>45208</v>
      </c>
      <c r="C421" s="98">
        <v>89.91</v>
      </c>
      <c r="D421" s="51"/>
      <c r="E421" s="26">
        <v>89.91</v>
      </c>
      <c r="F421" s="26"/>
      <c r="G421" s="26"/>
      <c r="H421" s="26"/>
      <c r="I421" s="26"/>
      <c r="J421" s="51"/>
      <c r="K421" s="26">
        <v>42.81</v>
      </c>
      <c r="L421" s="51"/>
      <c r="M421" s="26"/>
      <c r="N421" s="51"/>
      <c r="O421" s="26">
        <v>0</v>
      </c>
      <c r="P421" s="100">
        <v>4.12</v>
      </c>
      <c r="Q421" s="101">
        <v>0</v>
      </c>
      <c r="R421" s="51"/>
      <c r="S421" s="103">
        <v>0</v>
      </c>
      <c r="T421" s="104">
        <v>0</v>
      </c>
      <c r="U421" s="104">
        <v>2.66</v>
      </c>
      <c r="V421" s="190">
        <v>4.53</v>
      </c>
      <c r="W421" s="191">
        <v>0</v>
      </c>
      <c r="X421" s="192">
        <v>0</v>
      </c>
      <c r="Y421" s="193">
        <v>0</v>
      </c>
      <c r="Z421" s="194">
        <v>0</v>
      </c>
    </row>
    <row r="422" spans="2:26" x14ac:dyDescent="0.25">
      <c r="B422" s="34">
        <v>45210</v>
      </c>
      <c r="C422" s="98">
        <v>172.47</v>
      </c>
      <c r="D422" s="51"/>
      <c r="E422" s="26">
        <v>172.47</v>
      </c>
      <c r="F422" s="26"/>
      <c r="G422" s="26"/>
      <c r="H422" s="26"/>
      <c r="I422" s="26"/>
      <c r="J422" s="51"/>
      <c r="K422" s="26">
        <v>46.78</v>
      </c>
      <c r="L422" s="51"/>
      <c r="M422" s="26"/>
      <c r="N422" s="51"/>
      <c r="O422" s="26">
        <v>0</v>
      </c>
      <c r="P422" s="100">
        <v>4.0999999999999996</v>
      </c>
      <c r="Q422" s="101">
        <v>0</v>
      </c>
      <c r="R422" s="51"/>
      <c r="S422" s="103"/>
      <c r="T422" s="104"/>
      <c r="U422" s="104">
        <v>5.68</v>
      </c>
      <c r="V422" s="190">
        <v>4.96</v>
      </c>
      <c r="W422" s="191">
        <v>0</v>
      </c>
      <c r="X422" s="192"/>
      <c r="Y422" s="193">
        <v>0</v>
      </c>
      <c r="Z422" s="194"/>
    </row>
    <row r="423" spans="2:26" x14ac:dyDescent="0.25">
      <c r="B423" s="34">
        <v>45215</v>
      </c>
      <c r="C423" s="98">
        <v>178.08</v>
      </c>
      <c r="D423" s="51"/>
      <c r="E423" s="26">
        <v>178.08</v>
      </c>
      <c r="F423" s="26"/>
      <c r="G423" s="26"/>
      <c r="H423" s="26"/>
      <c r="I423" s="26"/>
      <c r="J423" s="51"/>
      <c r="K423" s="26">
        <v>25.29</v>
      </c>
      <c r="L423" s="51"/>
      <c r="M423" s="26"/>
      <c r="N423" s="51"/>
      <c r="O423" s="26">
        <v>0</v>
      </c>
      <c r="P423" s="100">
        <v>6.1</v>
      </c>
      <c r="Q423" s="101">
        <v>0</v>
      </c>
      <c r="R423" s="51"/>
      <c r="S423" s="103">
        <v>0</v>
      </c>
      <c r="T423" s="104">
        <v>0</v>
      </c>
      <c r="U423" s="104">
        <v>7.36</v>
      </c>
      <c r="V423" s="190">
        <v>9.64</v>
      </c>
      <c r="W423" s="191">
        <v>0</v>
      </c>
      <c r="X423" s="192">
        <v>0</v>
      </c>
      <c r="Y423" s="193">
        <v>0</v>
      </c>
      <c r="Z423" s="194">
        <v>0</v>
      </c>
    </row>
    <row r="424" spans="2:26" x14ac:dyDescent="0.25">
      <c r="B424" s="34">
        <v>45217</v>
      </c>
      <c r="C424" s="98">
        <v>123.83</v>
      </c>
      <c r="D424" s="51"/>
      <c r="E424" s="26">
        <v>123.83</v>
      </c>
      <c r="F424" s="26"/>
      <c r="G424" s="26"/>
      <c r="H424" s="26"/>
      <c r="I424" s="26"/>
      <c r="J424" s="51"/>
      <c r="K424" s="26">
        <v>31.43</v>
      </c>
      <c r="L424" s="51"/>
      <c r="M424" s="26"/>
      <c r="N424" s="51"/>
      <c r="O424" s="26">
        <v>0</v>
      </c>
      <c r="P424" s="100">
        <v>5.52</v>
      </c>
      <c r="Q424" s="101">
        <v>0</v>
      </c>
      <c r="R424" s="51"/>
      <c r="S424" s="103"/>
      <c r="T424" s="104"/>
      <c r="U424" s="104">
        <v>7.74</v>
      </c>
      <c r="V424" s="190">
        <v>4.6500000000000004</v>
      </c>
      <c r="W424" s="191">
        <v>0</v>
      </c>
      <c r="X424" s="192"/>
      <c r="Y424" s="193">
        <v>4.16</v>
      </c>
      <c r="Z424" s="194"/>
    </row>
    <row r="425" spans="2:26" x14ac:dyDescent="0.25">
      <c r="B425" s="34">
        <v>45219</v>
      </c>
      <c r="C425" s="98">
        <v>154.19999999999999</v>
      </c>
      <c r="D425" s="51"/>
      <c r="E425" s="26">
        <v>154.19999999999999</v>
      </c>
      <c r="F425" s="26"/>
      <c r="G425" s="26"/>
      <c r="H425" s="26"/>
      <c r="I425" s="26"/>
      <c r="J425" s="51"/>
      <c r="K425" s="26">
        <v>19.489999999999998</v>
      </c>
      <c r="L425" s="51"/>
      <c r="M425" s="26"/>
      <c r="N425" s="51"/>
      <c r="O425" s="26">
        <v>0</v>
      </c>
      <c r="P425" s="100">
        <v>5.73</v>
      </c>
      <c r="Q425" s="101">
        <v>0</v>
      </c>
      <c r="R425" s="51"/>
      <c r="S425" s="103"/>
      <c r="T425" s="104"/>
      <c r="U425" s="104">
        <v>8.5500000000000007</v>
      </c>
      <c r="V425" s="190">
        <v>3.98</v>
      </c>
      <c r="W425" s="191">
        <v>0</v>
      </c>
      <c r="X425" s="192"/>
      <c r="Y425" s="193">
        <v>2.8</v>
      </c>
      <c r="Z425" s="194"/>
    </row>
    <row r="426" spans="2:26" x14ac:dyDescent="0.25">
      <c r="B426" s="34">
        <v>45232</v>
      </c>
      <c r="C426" s="98">
        <v>106.96</v>
      </c>
      <c r="D426" s="51"/>
      <c r="E426" s="26">
        <v>106.96</v>
      </c>
      <c r="F426" s="26"/>
      <c r="G426" s="26"/>
      <c r="H426" s="26"/>
      <c r="I426" s="26"/>
      <c r="J426" s="51"/>
      <c r="K426" s="26">
        <v>37.53</v>
      </c>
      <c r="L426" s="51"/>
      <c r="M426" s="26"/>
      <c r="N426" s="51"/>
      <c r="O426" s="26">
        <v>0</v>
      </c>
      <c r="P426" s="100">
        <v>3.82</v>
      </c>
      <c r="Q426" s="101">
        <v>0</v>
      </c>
      <c r="R426" s="51"/>
      <c r="S426" s="103">
        <v>0</v>
      </c>
      <c r="T426" s="104">
        <v>0</v>
      </c>
      <c r="U426" s="104">
        <v>6.7</v>
      </c>
      <c r="V426" s="190">
        <v>4.47</v>
      </c>
      <c r="W426" s="191">
        <v>0</v>
      </c>
      <c r="X426" s="192">
        <v>0</v>
      </c>
      <c r="Y426" s="193">
        <v>0</v>
      </c>
      <c r="Z426" s="194">
        <v>0</v>
      </c>
    </row>
    <row r="427" spans="2:26" x14ac:dyDescent="0.25">
      <c r="B427" s="34">
        <v>45233</v>
      </c>
      <c r="C427" s="98">
        <v>108.15</v>
      </c>
      <c r="D427" s="51"/>
      <c r="E427" s="26">
        <v>108.15</v>
      </c>
      <c r="F427" s="26"/>
      <c r="G427" s="26"/>
      <c r="H427" s="26"/>
      <c r="I427" s="26"/>
      <c r="J427" s="51"/>
      <c r="K427" s="26">
        <v>31.78</v>
      </c>
      <c r="L427" s="51"/>
      <c r="M427" s="26"/>
      <c r="N427" s="51"/>
      <c r="O427" s="26">
        <v>0</v>
      </c>
      <c r="P427" s="100">
        <v>3.28</v>
      </c>
      <c r="Q427" s="101">
        <v>0</v>
      </c>
      <c r="R427" s="51"/>
      <c r="S427" s="103"/>
      <c r="T427" s="104"/>
      <c r="U427" s="104">
        <v>7.21</v>
      </c>
      <c r="V427" s="190">
        <v>4.9400000000000004</v>
      </c>
      <c r="W427" s="191">
        <v>0</v>
      </c>
      <c r="X427" s="192"/>
      <c r="Y427" s="193">
        <v>0</v>
      </c>
      <c r="Z427" s="194"/>
    </row>
    <row r="428" spans="2:26" x14ac:dyDescent="0.25">
      <c r="B428" s="34">
        <v>45236</v>
      </c>
      <c r="C428" s="98">
        <v>110.53</v>
      </c>
      <c r="D428" s="51"/>
      <c r="E428" s="26">
        <v>110.3</v>
      </c>
      <c r="F428" s="26"/>
      <c r="G428" s="26"/>
      <c r="H428" s="26"/>
      <c r="I428" s="26"/>
      <c r="J428" s="51"/>
      <c r="K428" s="26">
        <v>37.79</v>
      </c>
      <c r="L428" s="51"/>
      <c r="M428" s="26"/>
      <c r="N428" s="51"/>
      <c r="O428" s="26">
        <v>0</v>
      </c>
      <c r="P428" s="100">
        <v>2.74</v>
      </c>
      <c r="Q428" s="101">
        <v>0</v>
      </c>
      <c r="R428" s="51"/>
      <c r="S428" s="103">
        <v>0</v>
      </c>
      <c r="T428" s="104">
        <v>0</v>
      </c>
      <c r="U428" s="104">
        <v>4.07</v>
      </c>
      <c r="V428" s="190">
        <v>11.89</v>
      </c>
      <c r="W428" s="191">
        <v>0</v>
      </c>
      <c r="X428" s="192">
        <v>0</v>
      </c>
      <c r="Y428" s="193">
        <v>8.26</v>
      </c>
      <c r="Z428" s="194">
        <v>0</v>
      </c>
    </row>
    <row r="429" spans="2:26" x14ac:dyDescent="0.25">
      <c r="B429" s="34">
        <v>45238</v>
      </c>
      <c r="C429" s="98">
        <v>205.65</v>
      </c>
      <c r="D429" s="51"/>
      <c r="E429" s="26">
        <v>205.65</v>
      </c>
      <c r="F429" s="26"/>
      <c r="G429" s="26"/>
      <c r="H429" s="26"/>
      <c r="I429" s="26"/>
      <c r="J429" s="51"/>
      <c r="K429" s="26">
        <v>46.66</v>
      </c>
      <c r="L429" s="51"/>
      <c r="M429" s="26"/>
      <c r="N429" s="51"/>
      <c r="O429" s="26">
        <v>0</v>
      </c>
      <c r="P429" s="100">
        <v>2.46</v>
      </c>
      <c r="Q429" s="101">
        <v>0</v>
      </c>
      <c r="R429" s="51"/>
      <c r="S429" s="103"/>
      <c r="T429" s="104"/>
      <c r="U429" s="104">
        <v>4.0999999999999996</v>
      </c>
      <c r="V429" s="190">
        <v>10.41</v>
      </c>
      <c r="W429" s="191">
        <v>0</v>
      </c>
      <c r="X429" s="192"/>
      <c r="Y429" s="193">
        <v>8.3699999999999992</v>
      </c>
      <c r="Z429" s="194"/>
    </row>
    <row r="430" spans="2:26" x14ac:dyDescent="0.25">
      <c r="B430" s="34">
        <v>45240</v>
      </c>
      <c r="C430" s="98">
        <v>114.52</v>
      </c>
      <c r="D430" s="51"/>
      <c r="E430" s="26">
        <v>114.52</v>
      </c>
      <c r="F430" s="26"/>
      <c r="G430" s="26"/>
      <c r="H430" s="26"/>
      <c r="I430" s="26"/>
      <c r="J430" s="51"/>
      <c r="K430" s="26">
        <v>34.6</v>
      </c>
      <c r="L430" s="51"/>
      <c r="M430" s="26"/>
      <c r="N430" s="51"/>
      <c r="O430" s="26">
        <v>0</v>
      </c>
      <c r="P430" s="100">
        <v>1.2</v>
      </c>
      <c r="Q430" s="101">
        <v>0</v>
      </c>
      <c r="R430" s="51"/>
      <c r="S430" s="103"/>
      <c r="T430" s="104"/>
      <c r="U430" s="104">
        <v>4.4000000000000004</v>
      </c>
      <c r="V430" s="190">
        <v>10.39</v>
      </c>
      <c r="W430" s="191">
        <v>0</v>
      </c>
      <c r="X430" s="192"/>
      <c r="Y430" s="193">
        <v>4.1900000000000004</v>
      </c>
      <c r="Z430" s="194"/>
    </row>
    <row r="431" spans="2:26" x14ac:dyDescent="0.25">
      <c r="B431" s="34">
        <v>45243</v>
      </c>
      <c r="C431" s="98">
        <v>149.97999999999999</v>
      </c>
      <c r="D431" s="51"/>
      <c r="E431" s="26">
        <v>149.97999999999999</v>
      </c>
      <c r="F431" s="26"/>
      <c r="G431" s="26"/>
      <c r="H431" s="26"/>
      <c r="I431" s="26"/>
      <c r="J431" s="51"/>
      <c r="K431" s="26">
        <v>45.99</v>
      </c>
      <c r="L431" s="51"/>
      <c r="M431" s="26"/>
      <c r="N431" s="51"/>
      <c r="O431" s="26">
        <v>0</v>
      </c>
      <c r="P431" s="100">
        <v>1.62</v>
      </c>
      <c r="Q431" s="101">
        <v>0</v>
      </c>
      <c r="R431" s="51"/>
      <c r="S431" s="103">
        <v>0</v>
      </c>
      <c r="T431" s="104">
        <v>0</v>
      </c>
      <c r="U431" s="104">
        <v>2.96</v>
      </c>
      <c r="V431" s="190">
        <v>4.75</v>
      </c>
      <c r="W431" s="191">
        <v>0</v>
      </c>
      <c r="X431" s="192">
        <v>1.87</v>
      </c>
      <c r="Y431" s="193">
        <v>6.82</v>
      </c>
      <c r="Z431" s="194">
        <v>0</v>
      </c>
    </row>
    <row r="432" spans="2:26" x14ac:dyDescent="0.25">
      <c r="B432" s="34">
        <v>45245</v>
      </c>
      <c r="C432" s="98">
        <v>105.31</v>
      </c>
      <c r="D432" s="51"/>
      <c r="E432" s="26">
        <v>105.31</v>
      </c>
      <c r="F432" s="26"/>
      <c r="G432" s="26"/>
      <c r="H432" s="26"/>
      <c r="I432" s="26"/>
      <c r="J432" s="51"/>
      <c r="K432" s="26">
        <v>24.55</v>
      </c>
      <c r="L432" s="51"/>
      <c r="M432" s="26"/>
      <c r="N432" s="51"/>
      <c r="O432" s="26">
        <v>0</v>
      </c>
      <c r="P432" s="100">
        <v>2.41</v>
      </c>
      <c r="Q432" s="101">
        <v>0</v>
      </c>
      <c r="R432" s="51"/>
      <c r="S432" s="103"/>
      <c r="T432" s="104"/>
      <c r="U432" s="104">
        <v>7.6</v>
      </c>
      <c r="V432" s="190">
        <v>4.7</v>
      </c>
      <c r="W432" s="191">
        <v>0</v>
      </c>
      <c r="X432" s="192"/>
      <c r="Y432" s="193">
        <v>7.66</v>
      </c>
      <c r="Z432" s="194"/>
    </row>
    <row r="433" spans="2:26" x14ac:dyDescent="0.25">
      <c r="B433" s="34">
        <v>45247</v>
      </c>
      <c r="C433" s="98">
        <v>95.6</v>
      </c>
      <c r="D433" s="51"/>
      <c r="E433" s="26">
        <v>95.6</v>
      </c>
      <c r="F433" s="26"/>
      <c r="G433" s="26"/>
      <c r="H433" s="26"/>
      <c r="I433" s="26"/>
      <c r="J433" s="51"/>
      <c r="K433" s="26">
        <v>21.12</v>
      </c>
      <c r="L433" s="51"/>
      <c r="M433" s="26"/>
      <c r="N433" s="51"/>
      <c r="O433" s="26">
        <v>0</v>
      </c>
      <c r="P433" s="100">
        <v>3.05</v>
      </c>
      <c r="Q433" s="101">
        <v>0</v>
      </c>
      <c r="R433" s="51"/>
      <c r="S433" s="103"/>
      <c r="T433" s="104"/>
      <c r="U433" s="104">
        <v>7.39</v>
      </c>
      <c r="V433" s="190">
        <v>3.31</v>
      </c>
      <c r="W433" s="191">
        <v>0</v>
      </c>
      <c r="X433" s="192"/>
      <c r="Y433" s="193">
        <v>5.48</v>
      </c>
      <c r="Z433" s="194"/>
    </row>
    <row r="434" spans="2:26" x14ac:dyDescent="0.25">
      <c r="B434" s="34">
        <v>45250</v>
      </c>
      <c r="C434" s="98">
        <v>113.89</v>
      </c>
      <c r="D434" s="51"/>
      <c r="E434" s="26">
        <v>113.89</v>
      </c>
      <c r="F434" s="26"/>
      <c r="G434" s="26"/>
      <c r="H434" s="26"/>
      <c r="I434" s="26"/>
      <c r="J434" s="51"/>
      <c r="K434" s="26">
        <v>19.600000000000001</v>
      </c>
      <c r="L434" s="51"/>
      <c r="M434" s="26"/>
      <c r="N434" s="51"/>
      <c r="O434" s="26">
        <v>0</v>
      </c>
      <c r="P434" s="100">
        <v>8.91</v>
      </c>
      <c r="Q434" s="101">
        <v>0</v>
      </c>
      <c r="R434" s="51"/>
      <c r="S434" s="103">
        <v>0</v>
      </c>
      <c r="T434" s="104">
        <v>0</v>
      </c>
      <c r="U434" s="104">
        <v>8.16</v>
      </c>
      <c r="V434" s="190">
        <v>6.99</v>
      </c>
      <c r="W434" s="191">
        <v>0</v>
      </c>
      <c r="X434" s="192">
        <v>0</v>
      </c>
      <c r="Y434" s="193">
        <v>0</v>
      </c>
      <c r="Z434" s="194">
        <v>0</v>
      </c>
    </row>
    <row r="435" spans="2:26" x14ac:dyDescent="0.25">
      <c r="B435" s="34">
        <v>45252</v>
      </c>
      <c r="C435" s="98">
        <v>55.02</v>
      </c>
      <c r="D435" s="51"/>
      <c r="E435" s="26">
        <v>55.02</v>
      </c>
      <c r="F435" s="26"/>
      <c r="G435" s="26"/>
      <c r="H435" s="26"/>
      <c r="I435" s="26"/>
      <c r="J435" s="51"/>
      <c r="K435" s="26">
        <v>11.95</v>
      </c>
      <c r="L435" s="51"/>
      <c r="M435" s="26"/>
      <c r="N435" s="51"/>
      <c r="O435" s="26">
        <v>0</v>
      </c>
      <c r="P435" s="100">
        <v>4.8899999999999997</v>
      </c>
      <c r="Q435" s="101">
        <v>0</v>
      </c>
      <c r="R435" s="51"/>
      <c r="S435" s="103"/>
      <c r="T435" s="104"/>
      <c r="U435" s="104">
        <v>3.36</v>
      </c>
      <c r="V435" s="190">
        <v>4.2</v>
      </c>
      <c r="W435" s="191">
        <v>0</v>
      </c>
      <c r="X435" s="192"/>
      <c r="Y435" s="193">
        <v>0</v>
      </c>
      <c r="Z435" s="194"/>
    </row>
    <row r="436" spans="2:26" x14ac:dyDescent="0.25">
      <c r="B436" s="34">
        <v>45254</v>
      </c>
      <c r="C436" s="98">
        <v>54.34</v>
      </c>
      <c r="D436" s="51"/>
      <c r="E436" s="26">
        <v>54.34</v>
      </c>
      <c r="F436" s="26"/>
      <c r="G436" s="26"/>
      <c r="H436" s="26"/>
      <c r="I436" s="26"/>
      <c r="J436" s="51"/>
      <c r="K436" s="26">
        <v>15.25</v>
      </c>
      <c r="L436" s="51"/>
      <c r="M436" s="26"/>
      <c r="N436" s="51"/>
      <c r="O436" s="26">
        <v>0</v>
      </c>
      <c r="P436" s="100">
        <v>4.8899999999999997</v>
      </c>
      <c r="Q436" s="101">
        <v>0</v>
      </c>
      <c r="R436" s="51"/>
      <c r="S436" s="103"/>
      <c r="T436" s="104"/>
      <c r="U436" s="104">
        <v>3.64</v>
      </c>
      <c r="V436" s="190">
        <v>4</v>
      </c>
      <c r="W436" s="191">
        <v>0</v>
      </c>
      <c r="X436" s="192"/>
      <c r="Y436" s="193">
        <v>0</v>
      </c>
      <c r="Z436" s="194"/>
    </row>
    <row r="437" spans="2:26" x14ac:dyDescent="0.25">
      <c r="B437" s="34">
        <v>45257</v>
      </c>
      <c r="C437" s="98">
        <v>110.93</v>
      </c>
      <c r="D437" s="51"/>
      <c r="E437" s="26">
        <v>110.93</v>
      </c>
      <c r="F437" s="26"/>
      <c r="G437" s="26"/>
      <c r="H437" s="26"/>
      <c r="I437" s="26"/>
      <c r="J437" s="51"/>
      <c r="K437" s="26">
        <v>21.4</v>
      </c>
      <c r="L437" s="51"/>
      <c r="M437" s="26"/>
      <c r="N437" s="51"/>
      <c r="O437" s="26">
        <v>0</v>
      </c>
      <c r="P437" s="100">
        <v>1.44</v>
      </c>
      <c r="Q437" s="101">
        <v>0</v>
      </c>
      <c r="R437" s="51"/>
      <c r="S437" s="103">
        <v>0</v>
      </c>
      <c r="T437" s="104">
        <v>0</v>
      </c>
      <c r="U437" s="104">
        <v>5.44</v>
      </c>
      <c r="V437" s="190">
        <v>7.21</v>
      </c>
      <c r="W437" s="191">
        <v>0</v>
      </c>
      <c r="X437" s="192">
        <v>0</v>
      </c>
      <c r="Y437" s="193">
        <v>0.88</v>
      </c>
      <c r="Z437" s="194">
        <v>0</v>
      </c>
    </row>
    <row r="438" spans="2:26" x14ac:dyDescent="0.25">
      <c r="B438" s="34">
        <v>45259</v>
      </c>
      <c r="C438" s="98">
        <v>143.56</v>
      </c>
      <c r="D438" s="51"/>
      <c r="E438" s="26">
        <v>143.56</v>
      </c>
      <c r="F438" s="26"/>
      <c r="G438" s="26"/>
      <c r="H438" s="26"/>
      <c r="I438" s="26"/>
      <c r="J438" s="51"/>
      <c r="K438" s="26">
        <v>30.9</v>
      </c>
      <c r="L438" s="51"/>
      <c r="M438" s="26"/>
      <c r="N438" s="51"/>
      <c r="O438" s="26">
        <v>0</v>
      </c>
      <c r="P438" s="100">
        <v>7.22</v>
      </c>
      <c r="Q438" s="101">
        <v>0</v>
      </c>
      <c r="R438" s="51"/>
      <c r="S438" s="103"/>
      <c r="T438" s="104"/>
      <c r="U438" s="104">
        <v>7.32</v>
      </c>
      <c r="V438" s="190">
        <v>7.08</v>
      </c>
      <c r="W438" s="191">
        <v>0</v>
      </c>
      <c r="X438" s="192"/>
      <c r="Y438" s="193">
        <v>0</v>
      </c>
      <c r="Z438" s="194"/>
    </row>
    <row r="439" spans="2:26" x14ac:dyDescent="0.25">
      <c r="B439" s="34">
        <v>45261</v>
      </c>
      <c r="C439" s="98">
        <v>116.16</v>
      </c>
      <c r="D439" s="51"/>
      <c r="E439" s="26">
        <v>116.16</v>
      </c>
      <c r="F439" s="26"/>
      <c r="G439" s="26"/>
      <c r="H439" s="26"/>
      <c r="I439" s="26"/>
      <c r="J439" s="51"/>
      <c r="K439" s="26">
        <v>24.47</v>
      </c>
      <c r="L439" s="51"/>
      <c r="M439" s="26"/>
      <c r="N439" s="51"/>
      <c r="O439" s="26">
        <v>0</v>
      </c>
      <c r="P439" s="100">
        <v>7.7</v>
      </c>
      <c r="Q439" s="101">
        <v>0</v>
      </c>
      <c r="R439" s="51"/>
      <c r="S439" s="103"/>
      <c r="T439" s="104"/>
      <c r="U439" s="104">
        <v>8.0399999999999991</v>
      </c>
      <c r="V439" s="190">
        <v>7.38</v>
      </c>
      <c r="W439" s="191">
        <v>0</v>
      </c>
      <c r="X439" s="192"/>
      <c r="Y439" s="193">
        <v>0</v>
      </c>
      <c r="Z439" s="194"/>
    </row>
    <row r="440" spans="2:26" x14ac:dyDescent="0.25">
      <c r="B440" s="34">
        <v>45264</v>
      </c>
      <c r="C440" s="98">
        <v>51.85</v>
      </c>
      <c r="D440" s="51"/>
      <c r="E440" s="26">
        <v>51.85</v>
      </c>
      <c r="F440" s="26"/>
      <c r="G440" s="26"/>
      <c r="H440" s="26"/>
      <c r="I440" s="26"/>
      <c r="J440" s="51"/>
      <c r="K440" s="26">
        <v>25.99</v>
      </c>
      <c r="L440" s="51"/>
      <c r="M440" s="26"/>
      <c r="N440" s="51"/>
      <c r="O440" s="26">
        <v>0</v>
      </c>
      <c r="P440" s="100">
        <v>3.13</v>
      </c>
      <c r="Q440" s="101">
        <v>0</v>
      </c>
      <c r="R440" s="51"/>
      <c r="S440" s="103">
        <v>0</v>
      </c>
      <c r="T440" s="104">
        <v>0</v>
      </c>
      <c r="U440" s="104">
        <v>6.72</v>
      </c>
      <c r="V440" s="190">
        <v>6.36</v>
      </c>
      <c r="W440" s="191">
        <v>0</v>
      </c>
      <c r="X440" s="192">
        <v>0</v>
      </c>
      <c r="Y440" s="193">
        <v>0</v>
      </c>
      <c r="Z440" s="194">
        <v>0</v>
      </c>
    </row>
    <row r="441" spans="2:26" x14ac:dyDescent="0.25">
      <c r="B441" s="34">
        <v>45265</v>
      </c>
      <c r="C441" s="98">
        <v>98.57</v>
      </c>
      <c r="D441" s="51"/>
      <c r="E441" s="26">
        <v>98.57</v>
      </c>
      <c r="F441" s="26"/>
      <c r="G441" s="26"/>
      <c r="H441" s="26"/>
      <c r="I441" s="26"/>
      <c r="J441" s="51"/>
      <c r="K441" s="26">
        <v>27.59</v>
      </c>
      <c r="L441" s="51"/>
      <c r="M441" s="26"/>
      <c r="N441" s="51"/>
      <c r="O441" s="26">
        <v>0</v>
      </c>
      <c r="P441" s="100">
        <v>3.53</v>
      </c>
      <c r="Q441" s="101">
        <v>0</v>
      </c>
      <c r="R441" s="51"/>
      <c r="S441" s="103"/>
      <c r="T441" s="104"/>
      <c r="U441" s="104">
        <v>7.36</v>
      </c>
      <c r="V441" s="190">
        <v>6.75</v>
      </c>
      <c r="W441" s="191">
        <v>0</v>
      </c>
      <c r="X441" s="192"/>
      <c r="Y441" s="193">
        <v>0</v>
      </c>
      <c r="Z441" s="194"/>
    </row>
    <row r="442" spans="2:26" x14ac:dyDescent="0.25">
      <c r="B442" s="34">
        <v>45271</v>
      </c>
      <c r="C442" s="98">
        <v>195.36</v>
      </c>
      <c r="D442" s="51"/>
      <c r="E442" s="26">
        <v>166.34</v>
      </c>
      <c r="F442" s="26"/>
      <c r="G442" s="26"/>
      <c r="H442" s="26"/>
      <c r="I442" s="26"/>
      <c r="J442" s="51"/>
      <c r="K442" s="26">
        <v>31.86</v>
      </c>
      <c r="L442" s="51"/>
      <c r="M442" s="26"/>
      <c r="N442" s="51"/>
      <c r="O442" s="26">
        <v>29.02</v>
      </c>
      <c r="P442" s="100">
        <v>6.18</v>
      </c>
      <c r="Q442" s="101">
        <v>0</v>
      </c>
      <c r="R442" s="51"/>
      <c r="S442" s="103">
        <v>0</v>
      </c>
      <c r="T442" s="104">
        <v>0</v>
      </c>
      <c r="U442" s="104">
        <v>11.21</v>
      </c>
      <c r="V442" s="190">
        <v>7.68</v>
      </c>
      <c r="W442" s="191">
        <v>0</v>
      </c>
      <c r="X442" s="192">
        <v>0</v>
      </c>
      <c r="Y442" s="193">
        <v>10.64</v>
      </c>
      <c r="Z442" s="194">
        <v>0</v>
      </c>
    </row>
    <row r="443" spans="2:26" x14ac:dyDescent="0.25">
      <c r="B443" s="34">
        <v>45273</v>
      </c>
      <c r="C443" s="98">
        <v>142.25</v>
      </c>
      <c r="D443" s="51"/>
      <c r="E443" s="26">
        <v>142.25</v>
      </c>
      <c r="F443" s="26"/>
      <c r="G443" s="26"/>
      <c r="H443" s="26"/>
      <c r="I443" s="26"/>
      <c r="J443" s="51"/>
      <c r="K443" s="26">
        <v>35.92</v>
      </c>
      <c r="L443" s="51"/>
      <c r="M443" s="26"/>
      <c r="N443" s="51"/>
      <c r="O443" s="26">
        <v>0</v>
      </c>
      <c r="P443" s="100">
        <v>5.38</v>
      </c>
      <c r="Q443" s="101">
        <v>0</v>
      </c>
      <c r="R443" s="51"/>
      <c r="S443" s="103"/>
      <c r="T443" s="104"/>
      <c r="U443" s="104">
        <v>7.29</v>
      </c>
      <c r="V443" s="190">
        <v>6.48</v>
      </c>
      <c r="W443" s="191">
        <v>0</v>
      </c>
      <c r="X443" s="192"/>
      <c r="Y443" s="193">
        <v>10.16</v>
      </c>
      <c r="Z443" s="194"/>
    </row>
    <row r="444" spans="2:26" x14ac:dyDescent="0.25">
      <c r="B444" s="34">
        <v>45275</v>
      </c>
      <c r="C444" s="98">
        <v>132.18</v>
      </c>
      <c r="D444" s="51"/>
      <c r="E444" s="26">
        <v>132.18</v>
      </c>
      <c r="F444" s="26"/>
      <c r="G444" s="26"/>
      <c r="H444" s="26"/>
      <c r="I444" s="26"/>
      <c r="J444" s="51"/>
      <c r="K444" s="26">
        <v>31.32</v>
      </c>
      <c r="L444" s="51"/>
      <c r="M444" s="26"/>
      <c r="N444" s="51"/>
      <c r="O444" s="26">
        <v>0</v>
      </c>
      <c r="P444" s="100">
        <v>3.45</v>
      </c>
      <c r="Q444" s="101">
        <v>0</v>
      </c>
      <c r="R444" s="51"/>
      <c r="S444" s="103"/>
      <c r="T444" s="104"/>
      <c r="U444" s="104">
        <v>5.63</v>
      </c>
      <c r="V444" s="190">
        <v>5.64</v>
      </c>
      <c r="W444" s="191">
        <v>0</v>
      </c>
      <c r="X444" s="192"/>
      <c r="Y444" s="193">
        <v>7.56</v>
      </c>
      <c r="Z444" s="194"/>
    </row>
    <row r="445" spans="2:26" x14ac:dyDescent="0.25">
      <c r="B445" s="34">
        <v>45278</v>
      </c>
      <c r="C445" s="98">
        <v>166.87</v>
      </c>
      <c r="D445" s="51"/>
      <c r="E445" s="26">
        <v>166.87</v>
      </c>
      <c r="F445" s="26"/>
      <c r="G445" s="26"/>
      <c r="H445" s="26"/>
      <c r="I445" s="26"/>
      <c r="J445" s="51"/>
      <c r="K445" s="26">
        <v>35.049999999999997</v>
      </c>
      <c r="L445" s="51"/>
      <c r="M445" s="26"/>
      <c r="N445" s="51"/>
      <c r="O445" s="26">
        <v>0</v>
      </c>
      <c r="P445" s="100">
        <v>3.77</v>
      </c>
      <c r="Q445" s="101">
        <v>0</v>
      </c>
      <c r="R445" s="51"/>
      <c r="S445" s="103">
        <v>0</v>
      </c>
      <c r="T445" s="104">
        <v>0</v>
      </c>
      <c r="U445" s="104">
        <v>7.56</v>
      </c>
      <c r="V445" s="190">
        <v>5.3</v>
      </c>
      <c r="W445" s="191">
        <v>0</v>
      </c>
      <c r="X445" s="192">
        <v>0</v>
      </c>
      <c r="Y445" s="193">
        <v>0</v>
      </c>
      <c r="Z445" s="194">
        <v>0</v>
      </c>
    </row>
    <row r="446" spans="2:26" x14ac:dyDescent="0.25">
      <c r="B446" s="34">
        <v>45280</v>
      </c>
      <c r="C446" s="98">
        <v>185.84</v>
      </c>
      <c r="D446" s="51"/>
      <c r="E446" s="26">
        <v>173.36</v>
      </c>
      <c r="F446" s="26"/>
      <c r="G446" s="26"/>
      <c r="H446" s="26"/>
      <c r="I446" s="26"/>
      <c r="J446" s="51"/>
      <c r="K446" s="26">
        <v>32.08</v>
      </c>
      <c r="L446" s="51"/>
      <c r="M446" s="26"/>
      <c r="N446" s="51"/>
      <c r="O446" s="26">
        <v>12.48</v>
      </c>
      <c r="P446" s="100">
        <v>4.4800000000000004</v>
      </c>
      <c r="Q446" s="101">
        <v>0</v>
      </c>
      <c r="R446" s="51"/>
      <c r="S446" s="103"/>
      <c r="T446" s="104"/>
      <c r="U446" s="104">
        <v>6.99</v>
      </c>
      <c r="V446" s="190">
        <v>4.5599999999999996</v>
      </c>
      <c r="W446" s="191">
        <v>0</v>
      </c>
      <c r="X446" s="192"/>
      <c r="Y446" s="193">
        <v>5.55</v>
      </c>
      <c r="Z446" s="194"/>
    </row>
    <row r="447" spans="2:26" x14ac:dyDescent="0.25">
      <c r="B447" s="34">
        <v>45282</v>
      </c>
      <c r="C447" s="98">
        <v>174.97</v>
      </c>
      <c r="D447" s="51"/>
      <c r="E447" s="26">
        <v>164.19</v>
      </c>
      <c r="F447" s="26"/>
      <c r="G447" s="26"/>
      <c r="H447" s="26"/>
      <c r="I447" s="26"/>
      <c r="J447" s="51"/>
      <c r="K447" s="26">
        <v>34.979999999999997</v>
      </c>
      <c r="L447" s="51"/>
      <c r="M447" s="26"/>
      <c r="N447" s="51"/>
      <c r="O447" s="26">
        <v>10.78</v>
      </c>
      <c r="P447" s="100">
        <v>4.8899999999999997</v>
      </c>
      <c r="Q447" s="101">
        <v>0</v>
      </c>
      <c r="R447" s="51"/>
      <c r="S447" s="103"/>
      <c r="T447" s="104"/>
      <c r="U447" s="104">
        <v>7.72</v>
      </c>
      <c r="V447" s="190">
        <v>5.66</v>
      </c>
      <c r="W447" s="191">
        <v>0</v>
      </c>
      <c r="X447" s="192"/>
      <c r="Y447" s="193">
        <v>7.93</v>
      </c>
      <c r="Z447" s="194"/>
    </row>
    <row r="448" spans="2:26" x14ac:dyDescent="0.25">
      <c r="B448" s="34">
        <v>45286</v>
      </c>
      <c r="C448" s="98">
        <v>107.65</v>
      </c>
      <c r="D448" s="51"/>
      <c r="E448" s="26">
        <v>98.66</v>
      </c>
      <c r="F448" s="26"/>
      <c r="G448" s="26"/>
      <c r="H448" s="26"/>
      <c r="I448" s="26"/>
      <c r="J448" s="51"/>
      <c r="K448" s="26">
        <v>34.46</v>
      </c>
      <c r="L448" s="51"/>
      <c r="M448" s="26"/>
      <c r="N448" s="51"/>
      <c r="O448" s="26">
        <v>8.99</v>
      </c>
      <c r="P448" s="100">
        <v>7.1</v>
      </c>
      <c r="Q448" s="101">
        <v>0</v>
      </c>
      <c r="R448" s="51"/>
      <c r="S448" s="103">
        <v>0</v>
      </c>
      <c r="T448" s="104">
        <v>0</v>
      </c>
      <c r="U448" s="104">
        <v>4.24</v>
      </c>
      <c r="V448" s="190">
        <v>7.42</v>
      </c>
      <c r="W448" s="191">
        <v>0</v>
      </c>
      <c r="X448" s="192">
        <v>0</v>
      </c>
      <c r="Y448" s="193">
        <v>16.93</v>
      </c>
      <c r="Z448" s="194">
        <v>0</v>
      </c>
    </row>
    <row r="449" spans="2:28" x14ac:dyDescent="0.25">
      <c r="B449" s="34">
        <v>45287</v>
      </c>
      <c r="C449" s="98">
        <v>123.44</v>
      </c>
      <c r="D449" s="51"/>
      <c r="E449" s="26">
        <v>116.78</v>
      </c>
      <c r="F449" s="26"/>
      <c r="G449" s="26"/>
      <c r="H449" s="26"/>
      <c r="I449" s="26"/>
      <c r="J449" s="51"/>
      <c r="K449" s="26">
        <v>32.96</v>
      </c>
      <c r="L449" s="51"/>
      <c r="M449" s="26"/>
      <c r="N449" s="51"/>
      <c r="O449" s="26">
        <v>6.66</v>
      </c>
      <c r="P449" s="100">
        <v>7.75</v>
      </c>
      <c r="Q449" s="101">
        <v>0</v>
      </c>
      <c r="R449" s="51"/>
      <c r="S449" s="103"/>
      <c r="T449" s="104"/>
      <c r="U449" s="104">
        <v>4.7699999999999996</v>
      </c>
      <c r="V449" s="190">
        <v>7.02</v>
      </c>
      <c r="W449" s="191">
        <v>0</v>
      </c>
      <c r="X449" s="192"/>
      <c r="Y449" s="193">
        <v>14.42</v>
      </c>
      <c r="Z449" s="194"/>
    </row>
    <row r="450" spans="2:28" x14ac:dyDescent="0.25">
      <c r="B450" s="34">
        <v>45289</v>
      </c>
      <c r="C450" s="98">
        <v>176.22</v>
      </c>
      <c r="D450" s="51"/>
      <c r="E450" s="26">
        <v>170.88</v>
      </c>
      <c r="F450" s="26"/>
      <c r="G450" s="26"/>
      <c r="H450" s="26"/>
      <c r="I450" s="26"/>
      <c r="J450" s="51"/>
      <c r="K450" s="26">
        <v>33.57</v>
      </c>
      <c r="L450" s="51"/>
      <c r="M450" s="26"/>
      <c r="N450" s="51"/>
      <c r="O450" s="26">
        <v>5.34</v>
      </c>
      <c r="P450" s="100">
        <v>7.14</v>
      </c>
      <c r="Q450" s="101">
        <v>0</v>
      </c>
      <c r="R450" s="51"/>
      <c r="S450" s="103"/>
      <c r="T450" s="104"/>
      <c r="U450" s="104">
        <v>4.59</v>
      </c>
      <c r="V450" s="190">
        <v>9.2100000000000009</v>
      </c>
      <c r="W450" s="191">
        <v>0</v>
      </c>
      <c r="X450" s="192"/>
      <c r="Y450" s="193">
        <v>9.82</v>
      </c>
      <c r="Z450" s="194"/>
    </row>
    <row r="451" spans="2:28" x14ac:dyDescent="0.25">
      <c r="B451" s="34">
        <v>45317</v>
      </c>
      <c r="C451" s="98">
        <v>148.13</v>
      </c>
      <c r="D451" s="51"/>
      <c r="E451" s="26">
        <v>148.13</v>
      </c>
      <c r="F451" s="26"/>
      <c r="G451" s="26"/>
      <c r="H451" s="26"/>
      <c r="I451" s="26"/>
      <c r="J451" s="51"/>
      <c r="K451" s="26">
        <v>50.74</v>
      </c>
      <c r="L451" s="51"/>
      <c r="M451" s="26"/>
      <c r="N451" s="51"/>
      <c r="O451" s="26">
        <v>0</v>
      </c>
      <c r="P451" s="100">
        <v>10</v>
      </c>
      <c r="Q451" s="101">
        <v>0</v>
      </c>
      <c r="R451" s="51"/>
      <c r="S451" s="103">
        <v>0</v>
      </c>
      <c r="T451" s="104">
        <v>0</v>
      </c>
      <c r="U451" s="104">
        <v>7.4</v>
      </c>
      <c r="V451" s="190">
        <v>7.11</v>
      </c>
      <c r="W451" s="191">
        <v>0</v>
      </c>
      <c r="X451" s="192">
        <v>0</v>
      </c>
      <c r="Y451" s="193">
        <v>0</v>
      </c>
      <c r="Z451" s="194">
        <v>0</v>
      </c>
    </row>
    <row r="452" spans="2:28" x14ac:dyDescent="0.25">
      <c r="B452" s="34">
        <v>45321</v>
      </c>
      <c r="C452" s="98">
        <v>152.34</v>
      </c>
      <c r="D452" s="51"/>
      <c r="E452" s="26">
        <v>152.34</v>
      </c>
      <c r="F452" s="26"/>
      <c r="G452" s="26"/>
      <c r="H452" s="26"/>
      <c r="I452" s="26"/>
      <c r="J452" s="51"/>
      <c r="K452" s="26">
        <v>51.54</v>
      </c>
      <c r="L452" s="51"/>
      <c r="M452" s="26"/>
      <c r="N452" s="51"/>
      <c r="O452" s="26">
        <v>0</v>
      </c>
      <c r="P452" s="100">
        <v>10.119999999999999</v>
      </c>
      <c r="Q452" s="101">
        <v>0</v>
      </c>
      <c r="R452" s="51"/>
      <c r="S452" s="103">
        <v>0</v>
      </c>
      <c r="T452" s="104">
        <v>0</v>
      </c>
      <c r="U452" s="104">
        <v>6.38</v>
      </c>
      <c r="V452" s="190">
        <v>5.92</v>
      </c>
      <c r="W452" s="191">
        <v>0</v>
      </c>
      <c r="X452" s="192">
        <v>0</v>
      </c>
      <c r="Y452" s="193">
        <v>0</v>
      </c>
      <c r="Z452" s="194">
        <v>0</v>
      </c>
    </row>
    <row r="453" spans="2:28" x14ac:dyDescent="0.25">
      <c r="B453" s="34">
        <v>45322</v>
      </c>
      <c r="C453" s="98">
        <v>162.59</v>
      </c>
      <c r="D453" s="51"/>
      <c r="E453" s="26">
        <v>162.59</v>
      </c>
      <c r="F453" s="26"/>
      <c r="G453" s="26"/>
      <c r="H453" s="26"/>
      <c r="I453" s="26"/>
      <c r="J453" s="51"/>
      <c r="K453" s="26">
        <v>60.26</v>
      </c>
      <c r="L453" s="51"/>
      <c r="M453" s="26"/>
      <c r="N453" s="51"/>
      <c r="O453" s="26">
        <v>0</v>
      </c>
      <c r="P453" s="100">
        <v>10.53</v>
      </c>
      <c r="Q453" s="101">
        <v>0</v>
      </c>
      <c r="R453" s="51"/>
      <c r="S453" s="103">
        <v>0</v>
      </c>
      <c r="T453" s="104">
        <v>0</v>
      </c>
      <c r="U453" s="104">
        <v>7.29</v>
      </c>
      <c r="V453" s="190">
        <v>6.15</v>
      </c>
      <c r="W453" s="191">
        <v>0</v>
      </c>
      <c r="X453" s="192">
        <v>0</v>
      </c>
      <c r="Y453" s="193">
        <v>0</v>
      </c>
      <c r="Z453" s="194">
        <v>0</v>
      </c>
    </row>
    <row r="454" spans="2:28" x14ac:dyDescent="0.25">
      <c r="B454" s="34">
        <v>45324</v>
      </c>
      <c r="C454" s="98">
        <v>175.85</v>
      </c>
      <c r="D454" s="51"/>
      <c r="E454" s="26">
        <v>175.85</v>
      </c>
      <c r="F454" s="26"/>
      <c r="G454" s="26"/>
      <c r="H454" s="26"/>
      <c r="I454" s="26"/>
      <c r="J454" s="51"/>
      <c r="K454" s="26">
        <v>59.19</v>
      </c>
      <c r="L454" s="51"/>
      <c r="M454" s="26"/>
      <c r="N454" s="51"/>
      <c r="O454" s="26">
        <v>0</v>
      </c>
      <c r="P454" s="100">
        <v>10.49</v>
      </c>
      <c r="Q454" s="101">
        <v>0</v>
      </c>
      <c r="R454" s="51"/>
      <c r="S454" s="103">
        <v>0</v>
      </c>
      <c r="T454" s="104">
        <v>0</v>
      </c>
      <c r="U454" s="104">
        <v>5.62</v>
      </c>
      <c r="V454" s="190">
        <v>4.38</v>
      </c>
      <c r="W454" s="191">
        <v>0</v>
      </c>
      <c r="X454" s="192">
        <v>0</v>
      </c>
      <c r="Y454" s="193">
        <v>0</v>
      </c>
      <c r="Z454" s="194">
        <v>0</v>
      </c>
    </row>
    <row r="455" spans="2:28" x14ac:dyDescent="0.25">
      <c r="B455" s="34">
        <v>45327</v>
      </c>
      <c r="C455" s="98">
        <v>176.08</v>
      </c>
      <c r="D455" s="51"/>
      <c r="E455" s="26">
        <v>176.08</v>
      </c>
      <c r="F455" s="26"/>
      <c r="G455" s="26"/>
      <c r="H455" s="26"/>
      <c r="I455" s="26"/>
      <c r="J455" s="51"/>
      <c r="K455" s="26">
        <v>56.67</v>
      </c>
      <c r="L455" s="51"/>
      <c r="M455" s="26"/>
      <c r="N455" s="51"/>
      <c r="O455" s="26">
        <v>0</v>
      </c>
      <c r="P455" s="100">
        <v>13.13</v>
      </c>
      <c r="Q455" s="101">
        <v>0</v>
      </c>
      <c r="R455" s="51"/>
      <c r="S455" s="103">
        <v>0</v>
      </c>
      <c r="T455" s="104">
        <v>0</v>
      </c>
      <c r="U455" s="104">
        <v>5.83</v>
      </c>
      <c r="V455" s="190">
        <v>5.03</v>
      </c>
      <c r="W455" s="191">
        <v>0</v>
      </c>
      <c r="X455" s="192">
        <v>0</v>
      </c>
      <c r="Y455" s="193">
        <v>1.1399999999999999</v>
      </c>
      <c r="Z455" s="194">
        <v>0</v>
      </c>
    </row>
    <row r="456" spans="2:28" x14ac:dyDescent="0.25">
      <c r="B456" s="34">
        <v>45329</v>
      </c>
      <c r="C456" s="98">
        <v>179.03</v>
      </c>
      <c r="D456" s="51"/>
      <c r="E456" s="26">
        <v>179.03</v>
      </c>
      <c r="F456" s="26"/>
      <c r="G456" s="26"/>
      <c r="H456" s="26"/>
      <c r="I456" s="26"/>
      <c r="J456" s="51"/>
      <c r="K456" s="26">
        <v>59.92</v>
      </c>
      <c r="L456" s="51"/>
      <c r="M456" s="26"/>
      <c r="N456" s="51"/>
      <c r="O456" s="26">
        <v>0</v>
      </c>
      <c r="P456" s="100">
        <v>11.77</v>
      </c>
      <c r="Q456" s="101">
        <v>0</v>
      </c>
      <c r="R456" s="51"/>
      <c r="S456" s="103">
        <v>0</v>
      </c>
      <c r="T456" s="104">
        <v>0</v>
      </c>
      <c r="U456" s="104">
        <v>6.17</v>
      </c>
      <c r="V456" s="190">
        <v>3.87</v>
      </c>
      <c r="W456" s="191">
        <v>0</v>
      </c>
      <c r="X456" s="192">
        <v>0</v>
      </c>
      <c r="Y456" s="193">
        <v>3.35</v>
      </c>
      <c r="Z456" s="194">
        <v>0</v>
      </c>
    </row>
    <row r="457" spans="2:28" x14ac:dyDescent="0.25">
      <c r="B457" s="34">
        <v>45331</v>
      </c>
      <c r="C457" s="98">
        <v>215.12</v>
      </c>
      <c r="D457" s="51"/>
      <c r="E457" s="26">
        <v>215.12</v>
      </c>
      <c r="F457" s="26"/>
      <c r="G457" s="26"/>
      <c r="H457" s="26"/>
      <c r="I457" s="26"/>
      <c r="J457" s="51"/>
      <c r="K457" s="26">
        <v>41.93</v>
      </c>
      <c r="L457" s="51"/>
      <c r="M457" s="26"/>
      <c r="N457" s="51"/>
      <c r="O457" s="26">
        <v>0</v>
      </c>
      <c r="P457" s="100">
        <v>8.74</v>
      </c>
      <c r="Q457" s="101">
        <v>0</v>
      </c>
      <c r="R457" s="51"/>
      <c r="S457" s="103">
        <v>0</v>
      </c>
      <c r="T457" s="104">
        <v>0</v>
      </c>
      <c r="U457" s="104">
        <v>8.74</v>
      </c>
      <c r="V457" s="190">
        <v>4.4000000000000004</v>
      </c>
      <c r="W457" s="191">
        <v>0</v>
      </c>
      <c r="X457" s="192">
        <v>0</v>
      </c>
      <c r="Y457" s="193">
        <v>4.1399999999999997</v>
      </c>
      <c r="Z457" s="194">
        <v>0</v>
      </c>
      <c r="AB457" t="s">
        <v>229</v>
      </c>
    </row>
    <row r="458" spans="2:28" x14ac:dyDescent="0.25">
      <c r="B458" s="34">
        <v>45334</v>
      </c>
      <c r="C458" s="98">
        <v>74.33</v>
      </c>
      <c r="D458" s="51"/>
      <c r="E458" s="26">
        <v>74.33</v>
      </c>
      <c r="F458" s="26"/>
      <c r="G458" s="26"/>
      <c r="H458" s="26"/>
      <c r="I458" s="26"/>
      <c r="J458" s="51"/>
      <c r="K458" s="26">
        <v>40.880000000000003</v>
      </c>
      <c r="L458" s="51"/>
      <c r="M458" s="26"/>
      <c r="N458" s="51"/>
      <c r="O458" s="26">
        <v>0</v>
      </c>
      <c r="P458" s="100">
        <v>9.5399999999999991</v>
      </c>
      <c r="Q458" s="101">
        <v>0</v>
      </c>
      <c r="R458" s="51"/>
      <c r="S458" s="103">
        <v>0</v>
      </c>
      <c r="T458" s="104">
        <v>0</v>
      </c>
      <c r="U458" s="104">
        <v>8.76</v>
      </c>
      <c r="V458" s="190">
        <v>4.79</v>
      </c>
      <c r="W458" s="191">
        <v>0</v>
      </c>
      <c r="X458" s="192">
        <v>0</v>
      </c>
      <c r="Y458" s="193">
        <v>3.02</v>
      </c>
      <c r="Z458" s="194">
        <v>0</v>
      </c>
    </row>
    <row r="459" spans="2:28" x14ac:dyDescent="0.25">
      <c r="B459" s="34">
        <v>45336</v>
      </c>
      <c r="C459" s="98">
        <v>147.31</v>
      </c>
      <c r="D459" s="51"/>
      <c r="E459" s="26">
        <v>147.31</v>
      </c>
      <c r="F459" s="26"/>
      <c r="G459" s="26"/>
      <c r="H459" s="26"/>
      <c r="I459" s="26"/>
      <c r="J459" s="51"/>
      <c r="K459" s="26">
        <v>52.46</v>
      </c>
      <c r="L459" s="51"/>
      <c r="M459" s="26"/>
      <c r="N459" s="51"/>
      <c r="O459" s="26">
        <v>0</v>
      </c>
      <c r="P459" s="100">
        <v>10.25</v>
      </c>
      <c r="Q459" s="101">
        <v>0</v>
      </c>
      <c r="R459" s="51"/>
      <c r="S459" s="103">
        <v>0</v>
      </c>
      <c r="T459" s="104">
        <v>0</v>
      </c>
      <c r="U459" s="104">
        <v>6.2</v>
      </c>
      <c r="V459" s="190">
        <v>3.88</v>
      </c>
      <c r="W459" s="191">
        <v>0</v>
      </c>
      <c r="X459" s="192">
        <v>0</v>
      </c>
      <c r="Y459" s="193">
        <v>3.77</v>
      </c>
      <c r="Z459" s="194">
        <v>0</v>
      </c>
    </row>
    <row r="460" spans="2:28" x14ac:dyDescent="0.25">
      <c r="B460" s="34">
        <v>45338</v>
      </c>
      <c r="C460" s="98">
        <v>145.97999999999999</v>
      </c>
      <c r="D460" s="51"/>
      <c r="E460" s="26">
        <v>145.97999999999999</v>
      </c>
      <c r="F460" s="26"/>
      <c r="G460" s="26"/>
      <c r="H460" s="26"/>
      <c r="I460" s="26"/>
      <c r="J460" s="51"/>
      <c r="K460" s="26">
        <v>30.3</v>
      </c>
      <c r="L460" s="51"/>
      <c r="M460" s="26"/>
      <c r="N460" s="51"/>
      <c r="O460" s="26">
        <v>0</v>
      </c>
      <c r="P460" s="100">
        <v>8.49</v>
      </c>
      <c r="Q460" s="101">
        <v>0</v>
      </c>
      <c r="R460" s="51"/>
      <c r="S460" s="103">
        <v>0</v>
      </c>
      <c r="T460" s="104">
        <v>0</v>
      </c>
      <c r="U460" s="104">
        <v>8.0399999999999991</v>
      </c>
      <c r="V460" s="190">
        <v>4.99</v>
      </c>
      <c r="W460" s="191">
        <v>0</v>
      </c>
      <c r="X460" s="192">
        <v>0</v>
      </c>
      <c r="Y460" s="193">
        <v>2.3199999999999998</v>
      </c>
      <c r="Z460" s="194">
        <v>0</v>
      </c>
    </row>
    <row r="461" spans="2:28" x14ac:dyDescent="0.25">
      <c r="B461" s="34">
        <v>45342</v>
      </c>
      <c r="C461" s="98">
        <v>139.65</v>
      </c>
      <c r="D461" s="51"/>
      <c r="E461" s="26">
        <v>122.92</v>
      </c>
      <c r="F461" s="26"/>
      <c r="G461" s="26"/>
      <c r="H461" s="26"/>
      <c r="I461" s="26"/>
      <c r="J461" s="51"/>
      <c r="K461" s="26">
        <v>30.76</v>
      </c>
      <c r="L461" s="51"/>
      <c r="M461" s="26"/>
      <c r="N461" s="51"/>
      <c r="O461" s="26">
        <v>16.73</v>
      </c>
      <c r="P461" s="100">
        <v>7.46</v>
      </c>
      <c r="Q461" s="101">
        <v>0</v>
      </c>
      <c r="R461" s="51"/>
      <c r="S461" s="103">
        <v>0</v>
      </c>
      <c r="T461" s="104">
        <v>0</v>
      </c>
      <c r="U461" s="104">
        <v>7.26</v>
      </c>
      <c r="V461" s="190">
        <v>5.17</v>
      </c>
      <c r="W461" s="191">
        <v>0</v>
      </c>
      <c r="X461" s="192">
        <v>0</v>
      </c>
      <c r="Y461" s="193">
        <v>20.88</v>
      </c>
      <c r="Z461" s="194">
        <v>0</v>
      </c>
    </row>
    <row r="462" spans="2:28" x14ac:dyDescent="0.25">
      <c r="B462" s="34">
        <v>45343</v>
      </c>
      <c r="C462" s="98">
        <v>122.73</v>
      </c>
      <c r="D462" s="51"/>
      <c r="E462" s="26">
        <v>113.37</v>
      </c>
      <c r="F462" s="26"/>
      <c r="G462" s="26"/>
      <c r="H462" s="26"/>
      <c r="I462" s="26"/>
      <c r="J462" s="51"/>
      <c r="K462" s="26">
        <v>33.43</v>
      </c>
      <c r="L462" s="51"/>
      <c r="M462" s="26"/>
      <c r="N462" s="51"/>
      <c r="O462" s="26">
        <v>9.36</v>
      </c>
      <c r="P462" s="100">
        <v>7.36</v>
      </c>
      <c r="Q462" s="101">
        <v>0</v>
      </c>
      <c r="R462" s="51"/>
      <c r="S462" s="103">
        <v>0</v>
      </c>
      <c r="T462" s="104">
        <v>0</v>
      </c>
      <c r="U462" s="104">
        <v>7.14</v>
      </c>
      <c r="V462" s="190">
        <v>5.04</v>
      </c>
      <c r="W462" s="191">
        <v>0</v>
      </c>
      <c r="X462" s="192">
        <v>0</v>
      </c>
      <c r="Y462" s="193">
        <v>16.46</v>
      </c>
      <c r="Z462" s="194">
        <v>0</v>
      </c>
    </row>
    <row r="463" spans="2:28" x14ac:dyDescent="0.25">
      <c r="B463" s="34">
        <v>45345</v>
      </c>
      <c r="C463" s="98">
        <v>122.38</v>
      </c>
      <c r="D463" s="51"/>
      <c r="E463" s="26">
        <v>122.38</v>
      </c>
      <c r="F463" s="26"/>
      <c r="G463" s="26"/>
      <c r="H463" s="26"/>
      <c r="I463" s="26"/>
      <c r="J463" s="51"/>
      <c r="K463" s="26">
        <v>38.369999999999997</v>
      </c>
      <c r="L463" s="51"/>
      <c r="M463" s="26"/>
      <c r="N463" s="51"/>
      <c r="O463" s="26">
        <v>0</v>
      </c>
      <c r="P463" s="100">
        <v>12.64</v>
      </c>
      <c r="Q463" s="101">
        <v>0</v>
      </c>
      <c r="R463" s="51"/>
      <c r="S463" s="103">
        <v>0</v>
      </c>
      <c r="T463" s="104">
        <v>0</v>
      </c>
      <c r="U463" s="104">
        <v>3.02</v>
      </c>
      <c r="V463" s="190">
        <v>0.85</v>
      </c>
      <c r="W463" s="191">
        <v>0</v>
      </c>
      <c r="X463" s="192">
        <v>0</v>
      </c>
      <c r="Y463" s="193">
        <v>0.74</v>
      </c>
      <c r="Z463" s="194">
        <v>0</v>
      </c>
    </row>
    <row r="464" spans="2:28" x14ac:dyDescent="0.25">
      <c r="B464" s="34">
        <v>45348</v>
      </c>
      <c r="C464" s="98">
        <v>137.18</v>
      </c>
      <c r="D464" s="51"/>
      <c r="E464" s="26">
        <v>137.18</v>
      </c>
      <c r="F464" s="26"/>
      <c r="G464" s="26"/>
      <c r="H464" s="26"/>
      <c r="I464" s="26"/>
      <c r="J464" s="51"/>
      <c r="K464" s="26">
        <v>35.39</v>
      </c>
      <c r="L464" s="51"/>
      <c r="M464" s="26"/>
      <c r="N464" s="51"/>
      <c r="O464" s="26">
        <v>0</v>
      </c>
      <c r="P464" s="100">
        <v>10.06</v>
      </c>
      <c r="Q464" s="101">
        <v>0</v>
      </c>
      <c r="R464" s="51"/>
      <c r="S464" s="103">
        <v>0</v>
      </c>
      <c r="T464" s="104">
        <v>0</v>
      </c>
      <c r="U464" s="104">
        <v>8.33</v>
      </c>
      <c r="V464" s="190">
        <v>2.11</v>
      </c>
      <c r="W464" s="191">
        <v>0</v>
      </c>
      <c r="X464" s="192">
        <v>0</v>
      </c>
      <c r="Y464" s="193">
        <v>0</v>
      </c>
      <c r="Z464" s="194">
        <v>0</v>
      </c>
    </row>
    <row r="465" spans="2:26" x14ac:dyDescent="0.25">
      <c r="B465" s="34">
        <v>45350</v>
      </c>
      <c r="C465" s="98">
        <v>126.12</v>
      </c>
      <c r="D465" s="51"/>
      <c r="E465" s="26">
        <v>126.12</v>
      </c>
      <c r="F465" s="26"/>
      <c r="G465" s="26"/>
      <c r="H465" s="26"/>
      <c r="I465" s="26"/>
      <c r="J465" s="51"/>
      <c r="K465" s="26">
        <v>26.74</v>
      </c>
      <c r="L465" s="51"/>
      <c r="M465" s="26"/>
      <c r="N465" s="51"/>
      <c r="O465" s="26">
        <v>0</v>
      </c>
      <c r="P465" s="100">
        <v>5.2</v>
      </c>
      <c r="Q465" s="101">
        <v>0</v>
      </c>
      <c r="R465" s="51"/>
      <c r="S465" s="103">
        <v>0</v>
      </c>
      <c r="T465" s="104">
        <v>0</v>
      </c>
      <c r="U465" s="104">
        <v>0.12</v>
      </c>
      <c r="V465" s="190">
        <v>0.64</v>
      </c>
      <c r="W465" s="191">
        <v>0</v>
      </c>
      <c r="X465" s="192">
        <v>0</v>
      </c>
      <c r="Y465" s="193">
        <v>0</v>
      </c>
      <c r="Z465" s="194">
        <v>0</v>
      </c>
    </row>
    <row r="466" spans="2:26" x14ac:dyDescent="0.25">
      <c r="B466" s="34">
        <v>45352</v>
      </c>
      <c r="C466" s="98">
        <v>134.30000000000001</v>
      </c>
      <c r="D466" s="51"/>
      <c r="E466" s="26">
        <v>134.30000000000001</v>
      </c>
      <c r="F466" s="26"/>
      <c r="G466" s="26"/>
      <c r="H466" s="26"/>
      <c r="I466" s="26"/>
      <c r="J466" s="51"/>
      <c r="K466" s="26">
        <v>28.19</v>
      </c>
      <c r="L466" s="51"/>
      <c r="M466" s="26"/>
      <c r="N466" s="51"/>
      <c r="O466" s="26">
        <v>0</v>
      </c>
      <c r="P466" s="100">
        <v>13.73</v>
      </c>
      <c r="Q466" s="101">
        <v>0</v>
      </c>
      <c r="R466" s="51"/>
      <c r="S466" s="103">
        <v>0</v>
      </c>
      <c r="T466" s="104">
        <v>0</v>
      </c>
      <c r="U466" s="104">
        <v>0.14000000000000001</v>
      </c>
      <c r="V466" s="366" t="s">
        <v>199</v>
      </c>
      <c r="W466" s="191">
        <v>0</v>
      </c>
      <c r="X466" s="192">
        <v>0</v>
      </c>
      <c r="Y466" s="193">
        <v>0</v>
      </c>
      <c r="Z466" s="194">
        <v>0</v>
      </c>
    </row>
    <row r="467" spans="2:26" x14ac:dyDescent="0.25">
      <c r="B467" s="34">
        <v>45355</v>
      </c>
      <c r="C467" s="98">
        <v>53.58</v>
      </c>
      <c r="D467" s="51"/>
      <c r="E467" s="26">
        <v>53.58</v>
      </c>
      <c r="F467" s="26"/>
      <c r="G467" s="26"/>
      <c r="H467" s="26"/>
      <c r="I467" s="26"/>
      <c r="J467" s="51"/>
      <c r="K467" s="26">
        <v>31.37</v>
      </c>
      <c r="L467" s="51"/>
      <c r="M467" s="26"/>
      <c r="N467" s="51"/>
      <c r="O467" s="26">
        <v>0</v>
      </c>
      <c r="P467" s="100">
        <v>7.35</v>
      </c>
      <c r="Q467" s="101">
        <v>0</v>
      </c>
      <c r="R467" s="51"/>
      <c r="S467" s="103">
        <v>0</v>
      </c>
      <c r="T467" s="104">
        <v>0</v>
      </c>
      <c r="U467" s="104">
        <v>5.7</v>
      </c>
      <c r="V467" s="190">
        <v>4.21</v>
      </c>
      <c r="W467" s="191">
        <v>0</v>
      </c>
      <c r="X467" s="192">
        <v>0</v>
      </c>
      <c r="Y467" s="193">
        <v>0</v>
      </c>
      <c r="Z467" s="194">
        <v>0</v>
      </c>
    </row>
    <row r="468" spans="2:26" x14ac:dyDescent="0.25">
      <c r="B468" s="34">
        <v>45357</v>
      </c>
      <c r="C468" s="98">
        <v>127.45</v>
      </c>
      <c r="D468" s="51"/>
      <c r="E468" s="26">
        <v>127.45</v>
      </c>
      <c r="F468" s="26"/>
      <c r="G468" s="26"/>
      <c r="H468" s="26"/>
      <c r="I468" s="26"/>
      <c r="J468" s="51"/>
      <c r="K468" s="26">
        <v>30.07</v>
      </c>
      <c r="L468" s="51"/>
      <c r="M468" s="26"/>
      <c r="N468" s="51"/>
      <c r="O468" s="26">
        <v>0</v>
      </c>
      <c r="P468" s="100">
        <v>6.75</v>
      </c>
      <c r="Q468" s="101">
        <v>0</v>
      </c>
      <c r="R468" s="51"/>
      <c r="S468" s="103">
        <v>0</v>
      </c>
      <c r="T468" s="104">
        <v>0</v>
      </c>
      <c r="U468" s="104">
        <v>5.26</v>
      </c>
      <c r="V468" s="190">
        <v>4.8</v>
      </c>
      <c r="W468" s="191">
        <v>0</v>
      </c>
      <c r="X468" s="192">
        <v>0</v>
      </c>
      <c r="Y468" s="193">
        <v>5.15</v>
      </c>
      <c r="Z468" s="194">
        <v>0</v>
      </c>
    </row>
    <row r="469" spans="2:26" x14ac:dyDescent="0.25">
      <c r="B469" s="34">
        <v>45359</v>
      </c>
      <c r="C469" s="98">
        <v>137.11000000000001</v>
      </c>
      <c r="D469" s="51"/>
      <c r="E469" s="26">
        <v>137.11000000000001</v>
      </c>
      <c r="F469" s="26"/>
      <c r="G469" s="26"/>
      <c r="H469" s="26"/>
      <c r="I469" s="26"/>
      <c r="J469" s="51"/>
      <c r="K469" s="26">
        <v>37.520000000000003</v>
      </c>
      <c r="L469" s="51"/>
      <c r="M469" s="26"/>
      <c r="N469" s="51"/>
      <c r="O469" s="26">
        <v>0</v>
      </c>
      <c r="P469" s="100">
        <v>8.91</v>
      </c>
      <c r="Q469" s="101">
        <v>0</v>
      </c>
      <c r="R469" s="51"/>
      <c r="S469" s="103">
        <v>0</v>
      </c>
      <c r="T469" s="104">
        <v>0</v>
      </c>
      <c r="U469" s="104">
        <v>4.62</v>
      </c>
      <c r="V469" s="190">
        <v>6.24</v>
      </c>
      <c r="W469" s="191">
        <v>0</v>
      </c>
      <c r="X469" s="192">
        <v>0</v>
      </c>
      <c r="Y469" s="193">
        <v>7.11</v>
      </c>
      <c r="Z469" s="194">
        <v>0</v>
      </c>
    </row>
    <row r="470" spans="2:26" x14ac:dyDescent="0.25">
      <c r="B470" s="34">
        <v>45362</v>
      </c>
      <c r="C470" s="98">
        <v>149.21</v>
      </c>
      <c r="D470" s="51"/>
      <c r="E470" s="26">
        <v>149.21</v>
      </c>
      <c r="F470" s="26"/>
      <c r="G470" s="26"/>
      <c r="H470" s="26"/>
      <c r="I470" s="26"/>
      <c r="J470" s="51"/>
      <c r="K470" s="26">
        <v>53.11</v>
      </c>
      <c r="L470" s="51"/>
      <c r="M470" s="26"/>
      <c r="N470" s="51"/>
      <c r="O470" s="26">
        <v>0</v>
      </c>
      <c r="P470" s="100">
        <v>0</v>
      </c>
      <c r="Q470" s="101">
        <v>0</v>
      </c>
      <c r="R470" s="51"/>
      <c r="S470" s="103">
        <v>0</v>
      </c>
      <c r="T470" s="104">
        <v>0</v>
      </c>
      <c r="U470" s="104">
        <v>1.93</v>
      </c>
      <c r="V470" s="190">
        <v>2.77</v>
      </c>
      <c r="W470" s="191">
        <v>0</v>
      </c>
      <c r="X470" s="192">
        <v>0</v>
      </c>
      <c r="Y470" s="193">
        <v>1.42</v>
      </c>
      <c r="Z470" s="194">
        <v>0</v>
      </c>
    </row>
    <row r="471" spans="2:26" x14ac:dyDescent="0.25">
      <c r="B471" s="34">
        <v>45364</v>
      </c>
      <c r="C471" s="98">
        <v>121.56</v>
      </c>
      <c r="D471" s="51"/>
      <c r="E471" s="26">
        <v>121.56</v>
      </c>
      <c r="F471" s="26"/>
      <c r="G471" s="26"/>
      <c r="H471" s="26"/>
      <c r="I471" s="26"/>
      <c r="J471" s="51"/>
      <c r="K471" s="26">
        <v>45.97</v>
      </c>
      <c r="L471" s="51"/>
      <c r="M471" s="26"/>
      <c r="N471" s="51"/>
      <c r="O471" s="26">
        <v>0</v>
      </c>
      <c r="P471" s="100">
        <v>0</v>
      </c>
      <c r="Q471" s="101">
        <v>0</v>
      </c>
      <c r="R471" s="51"/>
      <c r="S471" s="103">
        <v>0</v>
      </c>
      <c r="T471" s="104">
        <v>0</v>
      </c>
      <c r="U471" s="104">
        <v>2.12</v>
      </c>
      <c r="V471" s="190">
        <v>2.56</v>
      </c>
      <c r="W471" s="191">
        <v>0</v>
      </c>
      <c r="X471" s="192">
        <v>0</v>
      </c>
      <c r="Y471" s="193">
        <v>1.6</v>
      </c>
      <c r="Z471" s="194">
        <v>0</v>
      </c>
    </row>
    <row r="472" spans="2:26" x14ac:dyDescent="0.25">
      <c r="B472" s="34">
        <v>45366</v>
      </c>
      <c r="C472" s="98">
        <v>131.47999999999999</v>
      </c>
      <c r="D472" s="51"/>
      <c r="E472" s="26">
        <v>131.47999999999999</v>
      </c>
      <c r="F472" s="26"/>
      <c r="G472" s="26"/>
      <c r="H472" s="26"/>
      <c r="I472" s="26"/>
      <c r="J472" s="51"/>
      <c r="K472" s="26">
        <v>36.85</v>
      </c>
      <c r="L472" s="51"/>
      <c r="M472" s="26"/>
      <c r="N472" s="51"/>
      <c r="O472" s="26">
        <v>0</v>
      </c>
      <c r="P472" s="100">
        <v>0</v>
      </c>
      <c r="Q472" s="101">
        <v>0</v>
      </c>
      <c r="R472" s="51"/>
      <c r="S472" s="103">
        <v>0</v>
      </c>
      <c r="T472" s="104">
        <v>0</v>
      </c>
      <c r="U472" s="104">
        <v>2.2599999999999998</v>
      </c>
      <c r="V472" s="190">
        <v>2.1800000000000002</v>
      </c>
      <c r="W472" s="191">
        <v>0</v>
      </c>
      <c r="X472" s="192">
        <v>0</v>
      </c>
      <c r="Y472" s="193">
        <v>0</v>
      </c>
      <c r="Z472" s="194">
        <v>0</v>
      </c>
    </row>
    <row r="473" spans="2:26" x14ac:dyDescent="0.25">
      <c r="B473" s="34">
        <v>45371</v>
      </c>
      <c r="C473" s="98">
        <v>131.47999999999999</v>
      </c>
      <c r="D473" s="51"/>
      <c r="E473" s="26">
        <v>127.24</v>
      </c>
      <c r="F473" s="26"/>
      <c r="G473" s="26"/>
      <c r="H473" s="26"/>
      <c r="I473" s="26"/>
      <c r="J473" s="51"/>
      <c r="K473" s="26">
        <v>32.57</v>
      </c>
      <c r="L473" s="51"/>
      <c r="M473" s="26"/>
      <c r="N473" s="51"/>
      <c r="O473" s="26">
        <v>0</v>
      </c>
      <c r="P473" s="100">
        <v>0</v>
      </c>
      <c r="Q473" s="101">
        <v>0</v>
      </c>
      <c r="R473" s="51"/>
      <c r="S473" s="103">
        <v>0</v>
      </c>
      <c r="T473" s="104">
        <v>0</v>
      </c>
      <c r="U473" s="104">
        <v>2.52</v>
      </c>
      <c r="V473" s="190">
        <v>2.2000000000000002</v>
      </c>
      <c r="W473" s="191">
        <v>0</v>
      </c>
      <c r="X473" s="192">
        <v>0</v>
      </c>
      <c r="Y473" s="193">
        <v>3.08</v>
      </c>
      <c r="Z473" s="194">
        <v>0</v>
      </c>
    </row>
    <row r="474" spans="2:26" x14ac:dyDescent="0.25">
      <c r="B474" s="34">
        <v>45373</v>
      </c>
      <c r="C474" s="98">
        <v>131.47999999999999</v>
      </c>
      <c r="D474" s="51"/>
      <c r="E474" s="26">
        <v>138.49</v>
      </c>
      <c r="F474" s="26"/>
      <c r="G474" s="26"/>
      <c r="H474" s="26"/>
      <c r="I474" s="26"/>
      <c r="J474" s="51"/>
      <c r="K474" s="26">
        <v>30.98</v>
      </c>
      <c r="L474" s="51"/>
      <c r="M474" s="26"/>
      <c r="N474" s="51"/>
      <c r="O474" s="26">
        <v>0</v>
      </c>
      <c r="P474" s="100">
        <v>0</v>
      </c>
      <c r="Q474" s="101">
        <v>0</v>
      </c>
      <c r="R474" s="51"/>
      <c r="S474" s="103">
        <v>0</v>
      </c>
      <c r="T474" s="104">
        <v>0</v>
      </c>
      <c r="U474" s="104">
        <v>2.2400000000000002</v>
      </c>
      <c r="V474" s="190">
        <v>3</v>
      </c>
      <c r="W474" s="191">
        <v>0</v>
      </c>
      <c r="X474" s="192">
        <v>0</v>
      </c>
      <c r="Y474" s="193">
        <v>3.99</v>
      </c>
      <c r="Z474" s="194">
        <v>0</v>
      </c>
    </row>
    <row r="475" spans="2:26" ht="15.75" customHeight="1" x14ac:dyDescent="0.25">
      <c r="B475" s="34">
        <v>45376</v>
      </c>
      <c r="C475" s="98">
        <v>238.08</v>
      </c>
      <c r="D475" s="51"/>
      <c r="E475" s="26">
        <v>238.08</v>
      </c>
      <c r="F475" s="26"/>
      <c r="G475" s="26"/>
      <c r="H475" s="26"/>
      <c r="I475" s="26"/>
      <c r="J475" s="51"/>
      <c r="K475" s="26">
        <v>145.99</v>
      </c>
      <c r="L475" s="51"/>
      <c r="M475" s="26"/>
      <c r="N475" s="51"/>
      <c r="O475" s="26">
        <v>0</v>
      </c>
      <c r="P475" s="100">
        <v>0</v>
      </c>
      <c r="Q475" s="101">
        <v>0</v>
      </c>
      <c r="R475" s="51"/>
      <c r="S475" s="103">
        <v>0</v>
      </c>
      <c r="T475" s="104">
        <v>0.16</v>
      </c>
      <c r="U475" s="104">
        <v>2.54</v>
      </c>
      <c r="V475" s="190">
        <v>2.94</v>
      </c>
      <c r="W475" s="191">
        <v>0</v>
      </c>
      <c r="X475" s="192">
        <v>0</v>
      </c>
      <c r="Y475" s="193">
        <v>2.94</v>
      </c>
      <c r="Z475" s="194">
        <v>3.99</v>
      </c>
    </row>
    <row r="476" spans="2:26" hidden="1" x14ac:dyDescent="0.25">
      <c r="B476" s="34"/>
      <c r="C476" s="98"/>
      <c r="D476" s="51"/>
      <c r="E476" s="26"/>
      <c r="F476" s="26"/>
      <c r="G476" s="26"/>
      <c r="H476" s="26"/>
      <c r="I476" s="26"/>
      <c r="J476" s="51"/>
      <c r="K476" s="26"/>
      <c r="L476" s="51"/>
      <c r="M476" s="26"/>
      <c r="N476" s="51"/>
      <c r="O476" s="26"/>
      <c r="P476" s="100"/>
      <c r="Q476" s="101"/>
      <c r="R476" s="51"/>
      <c r="S476" s="103"/>
      <c r="T476" s="104"/>
      <c r="U476" s="104"/>
      <c r="V476" s="190"/>
      <c r="W476" s="191"/>
      <c r="X476" s="192"/>
      <c r="Y476" s="193"/>
      <c r="Z476" s="194"/>
    </row>
    <row r="477" spans="2:26" hidden="1" x14ac:dyDescent="0.25">
      <c r="B477" s="34"/>
      <c r="C477" s="98"/>
      <c r="D477" s="51"/>
      <c r="E477" s="26"/>
      <c r="F477" s="26"/>
      <c r="G477" s="26"/>
      <c r="H477" s="26"/>
      <c r="I477" s="26"/>
      <c r="J477" s="51"/>
      <c r="K477" s="26"/>
      <c r="L477" s="51"/>
      <c r="M477" s="26"/>
      <c r="N477" s="51"/>
      <c r="O477" s="26"/>
      <c r="P477" s="100"/>
      <c r="Q477" s="101"/>
      <c r="R477" s="51"/>
      <c r="S477" s="103"/>
      <c r="T477" s="104"/>
      <c r="U477" s="104"/>
      <c r="V477" s="190"/>
      <c r="W477" s="191"/>
      <c r="X477" s="192"/>
      <c r="Y477" s="193"/>
      <c r="Z477" s="194"/>
    </row>
    <row r="478" spans="2:26" hidden="1" x14ac:dyDescent="0.25">
      <c r="B478" s="34"/>
      <c r="C478" s="98"/>
      <c r="D478" s="51"/>
      <c r="E478" s="26"/>
      <c r="F478" s="26"/>
      <c r="G478" s="26"/>
      <c r="H478" s="26"/>
      <c r="I478" s="26"/>
      <c r="J478" s="51"/>
      <c r="K478" s="26"/>
      <c r="L478" s="51"/>
      <c r="M478" s="26"/>
      <c r="N478" s="51"/>
      <c r="O478" s="26"/>
      <c r="P478" s="100"/>
      <c r="Q478" s="101"/>
      <c r="R478" s="51"/>
      <c r="S478" s="103"/>
      <c r="T478" s="104"/>
      <c r="U478" s="104"/>
      <c r="V478" s="190"/>
      <c r="W478" s="191"/>
      <c r="X478" s="192"/>
      <c r="Y478" s="193"/>
      <c r="Z478" s="194"/>
    </row>
    <row r="479" spans="2:26" hidden="1" x14ac:dyDescent="0.25">
      <c r="B479" s="34"/>
      <c r="C479" s="98"/>
      <c r="D479" s="51"/>
      <c r="E479" s="26"/>
      <c r="F479" s="26"/>
      <c r="G479" s="26"/>
      <c r="H479" s="26"/>
      <c r="I479" s="26"/>
      <c r="J479" s="51"/>
      <c r="K479" s="26"/>
      <c r="L479" s="51"/>
      <c r="M479" s="26"/>
      <c r="N479" s="51"/>
      <c r="O479" s="26"/>
      <c r="P479" s="100"/>
      <c r="Q479" s="101"/>
      <c r="R479" s="51"/>
      <c r="S479" s="103"/>
      <c r="T479" s="104"/>
      <c r="U479" s="104"/>
      <c r="V479" s="190"/>
      <c r="W479" s="191"/>
      <c r="X479" s="192"/>
      <c r="Y479" s="193"/>
      <c r="Z479" s="194"/>
    </row>
    <row r="480" spans="2:26" hidden="1" x14ac:dyDescent="0.25">
      <c r="B480" s="34"/>
      <c r="C480" s="98"/>
      <c r="D480" s="51"/>
      <c r="E480" s="26"/>
      <c r="F480" s="26"/>
      <c r="G480" s="26"/>
      <c r="H480" s="26"/>
      <c r="I480" s="26"/>
      <c r="J480" s="51"/>
      <c r="K480" s="26"/>
      <c r="L480" s="51"/>
      <c r="M480" s="26"/>
      <c r="N480" s="51"/>
      <c r="O480" s="26"/>
      <c r="P480" s="100"/>
      <c r="Q480" s="101"/>
      <c r="R480" s="51"/>
      <c r="S480" s="103"/>
      <c r="T480" s="104"/>
      <c r="U480" s="104"/>
      <c r="V480" s="190"/>
      <c r="W480" s="191"/>
      <c r="X480" s="192"/>
      <c r="Y480" s="193"/>
      <c r="Z480" s="194"/>
    </row>
    <row r="481" spans="2:26" hidden="1" x14ac:dyDescent="0.25">
      <c r="B481" s="34"/>
      <c r="C481" s="98"/>
      <c r="D481" s="51"/>
      <c r="E481" s="26"/>
      <c r="F481" s="26"/>
      <c r="G481" s="26"/>
      <c r="H481" s="26"/>
      <c r="I481" s="26"/>
      <c r="J481" s="51"/>
      <c r="K481" s="26"/>
      <c r="L481" s="51"/>
      <c r="M481" s="26"/>
      <c r="N481" s="51"/>
      <c r="O481" s="26"/>
      <c r="P481" s="100"/>
      <c r="Q481" s="101"/>
      <c r="R481" s="51"/>
      <c r="S481" s="103"/>
      <c r="T481" s="104"/>
      <c r="U481" s="104"/>
      <c r="V481" s="190"/>
      <c r="W481" s="191"/>
      <c r="X481" s="192"/>
      <c r="Y481" s="193"/>
      <c r="Z481" s="194"/>
    </row>
  </sheetData>
  <mergeCells count="1">
    <mergeCell ref="D3:Z3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C4:J24"/>
  <sheetViews>
    <sheetView topLeftCell="B13" zoomScale="115" zoomScaleNormal="115" workbookViewId="0">
      <selection activeCell="D22" sqref="D22"/>
    </sheetView>
  </sheetViews>
  <sheetFormatPr baseColWidth="10" defaultColWidth="11.42578125" defaultRowHeight="15" x14ac:dyDescent="0.25"/>
  <cols>
    <col min="4" max="4" width="37.7109375" customWidth="1"/>
    <col min="6" max="6" width="8.42578125" customWidth="1"/>
    <col min="7" max="7" width="2.5703125" customWidth="1"/>
    <col min="9" max="9" width="9.42578125" bestFit="1" customWidth="1"/>
  </cols>
  <sheetData>
    <row r="4" spans="3:10" ht="20.25" customHeight="1" x14ac:dyDescent="0.25">
      <c r="C4" s="368" t="s">
        <v>28</v>
      </c>
      <c r="D4" s="368"/>
      <c r="E4" s="368"/>
      <c r="F4" s="368"/>
      <c r="G4" s="368"/>
      <c r="H4" s="368"/>
      <c r="I4" s="368"/>
    </row>
    <row r="5" spans="3:10" ht="20.25" customHeight="1" x14ac:dyDescent="0.25"/>
    <row r="6" spans="3:10" ht="20.25" customHeight="1" x14ac:dyDescent="0.25">
      <c r="C6" s="44" t="s">
        <v>29</v>
      </c>
      <c r="D6" s="45" t="s">
        <v>72</v>
      </c>
    </row>
    <row r="7" spans="3:10" ht="20.25" customHeight="1" x14ac:dyDescent="0.25"/>
    <row r="8" spans="3:10" ht="20.25" customHeight="1" x14ac:dyDescent="0.25">
      <c r="D8" s="85" t="s">
        <v>35</v>
      </c>
      <c r="E8" s="369" t="s">
        <v>77</v>
      </c>
      <c r="F8" s="369"/>
      <c r="G8" s="85"/>
      <c r="H8" s="369" t="s">
        <v>73</v>
      </c>
      <c r="I8" s="369"/>
    </row>
    <row r="9" spans="3:10" ht="20.25" customHeight="1" x14ac:dyDescent="0.35">
      <c r="D9" t="s">
        <v>30</v>
      </c>
      <c r="E9" s="71" t="s">
        <v>79</v>
      </c>
      <c r="F9" t="s">
        <v>2</v>
      </c>
      <c r="G9" s="86"/>
      <c r="H9" s="72">
        <v>242</v>
      </c>
      <c r="I9" t="s">
        <v>83</v>
      </c>
      <c r="J9" s="86"/>
    </row>
    <row r="10" spans="3:10" ht="20.25" customHeight="1" x14ac:dyDescent="0.35">
      <c r="D10" s="88" t="s">
        <v>76</v>
      </c>
      <c r="E10" s="95">
        <v>171.3</v>
      </c>
      <c r="F10" s="88" t="s">
        <v>2</v>
      </c>
      <c r="G10" s="96"/>
      <c r="H10" s="89">
        <v>226</v>
      </c>
      <c r="I10" s="88" t="s">
        <v>84</v>
      </c>
      <c r="J10" s="86"/>
    </row>
    <row r="11" spans="3:10" ht="20.25" customHeight="1" x14ac:dyDescent="0.35">
      <c r="D11" s="92" t="s">
        <v>11</v>
      </c>
      <c r="E11" s="93">
        <v>82.29</v>
      </c>
      <c r="F11" s="92" t="s">
        <v>2</v>
      </c>
      <c r="G11" s="92"/>
      <c r="H11" s="94">
        <v>178</v>
      </c>
      <c r="I11" s="92" t="s">
        <v>85</v>
      </c>
    </row>
    <row r="12" spans="3:10" ht="20.25" customHeight="1" x14ac:dyDescent="0.35">
      <c r="D12" s="92" t="s">
        <v>31</v>
      </c>
      <c r="E12" s="93">
        <v>38.64</v>
      </c>
      <c r="F12" s="92" t="s">
        <v>2</v>
      </c>
      <c r="G12" s="92"/>
      <c r="H12" s="94">
        <v>231</v>
      </c>
      <c r="I12" s="92" t="s">
        <v>85</v>
      </c>
    </row>
    <row r="13" spans="3:10" ht="20.25" customHeight="1" x14ac:dyDescent="0.35">
      <c r="D13" t="s">
        <v>32</v>
      </c>
      <c r="E13" s="43">
        <v>1.69</v>
      </c>
      <c r="F13" t="s">
        <v>2</v>
      </c>
      <c r="H13" s="72">
        <v>273</v>
      </c>
      <c r="I13" t="s">
        <v>83</v>
      </c>
    </row>
    <row r="14" spans="3:10" ht="20.25" customHeight="1" x14ac:dyDescent="0.35">
      <c r="D14" t="s">
        <v>33</v>
      </c>
      <c r="E14" s="69">
        <v>0</v>
      </c>
      <c r="F14" t="s">
        <v>2</v>
      </c>
      <c r="H14" s="72">
        <v>7.9</v>
      </c>
      <c r="I14" t="s">
        <v>83</v>
      </c>
    </row>
    <row r="15" spans="3:10" ht="20.25" customHeight="1" x14ac:dyDescent="0.35">
      <c r="D15" t="s">
        <v>18</v>
      </c>
      <c r="E15" s="43">
        <v>0</v>
      </c>
      <c r="F15" t="s">
        <v>2</v>
      </c>
      <c r="H15" s="73" t="s">
        <v>37</v>
      </c>
      <c r="I15" t="s">
        <v>83</v>
      </c>
    </row>
    <row r="16" spans="3:10" ht="20.25" customHeight="1" x14ac:dyDescent="0.35">
      <c r="D16" t="s">
        <v>34</v>
      </c>
      <c r="E16" s="43">
        <v>0</v>
      </c>
      <c r="F16" t="s">
        <v>2</v>
      </c>
      <c r="H16" s="72">
        <v>52</v>
      </c>
      <c r="I16" t="s">
        <v>83</v>
      </c>
    </row>
    <row r="17" spans="4:10" ht="20.25" customHeight="1" x14ac:dyDescent="0.35">
      <c r="D17" t="s">
        <v>23</v>
      </c>
      <c r="E17" s="43">
        <v>9.6199999999999992</v>
      </c>
      <c r="F17" t="s">
        <v>2</v>
      </c>
      <c r="H17" s="72">
        <v>167</v>
      </c>
      <c r="I17" t="s">
        <v>83</v>
      </c>
    </row>
    <row r="18" spans="4:10" ht="20.25" customHeight="1" thickBot="1" x14ac:dyDescent="0.3"/>
    <row r="19" spans="4:10" ht="20.25" customHeight="1" thickBot="1" x14ac:dyDescent="0.4">
      <c r="D19" s="90" t="s">
        <v>75</v>
      </c>
      <c r="E19" s="91"/>
      <c r="F19" s="91">
        <v>3524</v>
      </c>
      <c r="G19" s="46" t="s">
        <v>82</v>
      </c>
      <c r="H19" s="46"/>
      <c r="I19" s="47"/>
      <c r="J19" s="86" t="s">
        <v>74</v>
      </c>
    </row>
    <row r="21" spans="4:10" x14ac:dyDescent="0.25">
      <c r="D21" s="87"/>
    </row>
    <row r="22" spans="4:10" x14ac:dyDescent="0.25">
      <c r="D22" s="87" t="s">
        <v>81</v>
      </c>
    </row>
    <row r="23" spans="4:10" x14ac:dyDescent="0.25">
      <c r="D23" s="87" t="s">
        <v>78</v>
      </c>
    </row>
    <row r="24" spans="4:10" x14ac:dyDescent="0.25">
      <c r="D24" s="87" t="s">
        <v>80</v>
      </c>
    </row>
  </sheetData>
  <mergeCells count="3">
    <mergeCell ref="C4:I4"/>
    <mergeCell ref="E8:F8"/>
    <mergeCell ref="H8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A484"/>
  <sheetViews>
    <sheetView zoomScale="80" zoomScaleNormal="80" workbookViewId="0">
      <pane ySplit="7" topLeftCell="A452" activePane="bottomLeft" state="frozen"/>
      <selection pane="bottomLeft" activeCell="X481" sqref="X481"/>
    </sheetView>
  </sheetViews>
  <sheetFormatPr baseColWidth="10" defaultRowHeight="15" x14ac:dyDescent="0.25"/>
  <cols>
    <col min="1" max="1" width="3.28515625" customWidth="1"/>
    <col min="2" max="2" width="13.5703125" customWidth="1"/>
    <col min="3" max="4" width="17.140625" customWidth="1"/>
    <col min="5" max="8" width="17.140625" hidden="1" customWidth="1"/>
    <col min="9" max="14" width="17.140625" customWidth="1"/>
    <col min="15" max="15" width="17.85546875" customWidth="1"/>
    <col min="16" max="16" width="18.42578125" customWidth="1"/>
    <col min="17" max="18" width="17.140625" customWidth="1"/>
    <col min="19" max="19" width="16.42578125" customWidth="1"/>
    <col min="20" max="20" width="20.5703125" customWidth="1"/>
    <col min="21" max="21" width="19" customWidth="1"/>
    <col min="22" max="22" width="19.85546875" customWidth="1"/>
    <col min="23" max="25" width="17.140625" customWidth="1"/>
    <col min="26" max="26" width="4.7109375" customWidth="1"/>
    <col min="27" max="27" width="94.42578125" customWidth="1"/>
  </cols>
  <sheetData>
    <row r="3" spans="2:27" ht="26.25" x14ac:dyDescent="0.4">
      <c r="C3" s="370" t="s">
        <v>3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</row>
    <row r="5" spans="2:27" x14ac:dyDescent="0.25">
      <c r="B5" s="1" t="s">
        <v>6</v>
      </c>
      <c r="C5" s="24" t="s">
        <v>0</v>
      </c>
      <c r="D5" s="24" t="s">
        <v>0</v>
      </c>
      <c r="E5" s="24" t="s">
        <v>0</v>
      </c>
      <c r="F5" s="24" t="s">
        <v>0</v>
      </c>
      <c r="G5" s="24" t="s">
        <v>0</v>
      </c>
      <c r="H5" s="24" t="s">
        <v>0</v>
      </c>
      <c r="I5" s="24" t="s">
        <v>0</v>
      </c>
      <c r="J5" s="24" t="s">
        <v>0</v>
      </c>
      <c r="K5" s="24" t="s">
        <v>0</v>
      </c>
      <c r="L5" s="24" t="s">
        <v>0</v>
      </c>
      <c r="M5" s="24" t="s">
        <v>0</v>
      </c>
      <c r="N5" s="24" t="s">
        <v>0</v>
      </c>
      <c r="O5" s="6" t="s">
        <v>0</v>
      </c>
      <c r="P5" s="8" t="s">
        <v>0</v>
      </c>
      <c r="Q5" s="12" t="s">
        <v>0</v>
      </c>
      <c r="R5" s="16" t="s">
        <v>0</v>
      </c>
      <c r="S5" s="20" t="s">
        <v>0</v>
      </c>
      <c r="T5" s="20" t="s">
        <v>0</v>
      </c>
      <c r="U5" s="195" t="s">
        <v>0</v>
      </c>
      <c r="V5" s="171" t="s">
        <v>0</v>
      </c>
      <c r="W5" s="196" t="s">
        <v>0</v>
      </c>
      <c r="X5" s="197" t="s">
        <v>0</v>
      </c>
      <c r="Y5" s="198" t="s">
        <v>0</v>
      </c>
    </row>
    <row r="6" spans="2:27" x14ac:dyDescent="0.25">
      <c r="B6" s="1" t="s">
        <v>7</v>
      </c>
      <c r="C6" s="24">
        <v>1</v>
      </c>
      <c r="D6" s="24">
        <v>2</v>
      </c>
      <c r="E6" s="24" t="s">
        <v>120</v>
      </c>
      <c r="F6" s="24" t="s">
        <v>122</v>
      </c>
      <c r="G6" s="24" t="s">
        <v>123</v>
      </c>
      <c r="H6" s="24" t="s">
        <v>124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6">
        <v>10</v>
      </c>
      <c r="P6" s="8">
        <v>12</v>
      </c>
      <c r="Q6" s="12">
        <v>13</v>
      </c>
      <c r="R6" s="16">
        <v>14</v>
      </c>
      <c r="S6" s="20" t="s">
        <v>15</v>
      </c>
      <c r="T6" s="20" t="s">
        <v>16</v>
      </c>
      <c r="U6" s="199">
        <v>16</v>
      </c>
      <c r="V6" s="171">
        <v>17</v>
      </c>
      <c r="W6" s="172">
        <v>18</v>
      </c>
      <c r="X6" s="173">
        <v>19</v>
      </c>
      <c r="Y6" s="200">
        <v>20</v>
      </c>
    </row>
    <row r="7" spans="2:27" ht="72" customHeight="1" x14ac:dyDescent="0.25">
      <c r="B7" s="3" t="s">
        <v>8</v>
      </c>
      <c r="C7" s="25" t="s">
        <v>9</v>
      </c>
      <c r="D7" s="25" t="s">
        <v>19</v>
      </c>
      <c r="E7" s="25" t="s">
        <v>121</v>
      </c>
      <c r="F7" s="25" t="s">
        <v>125</v>
      </c>
      <c r="G7" s="25" t="s">
        <v>126</v>
      </c>
      <c r="H7" s="25" t="s">
        <v>127</v>
      </c>
      <c r="I7" s="25" t="s">
        <v>12</v>
      </c>
      <c r="J7" s="25" t="s">
        <v>11</v>
      </c>
      <c r="K7" s="25" t="s">
        <v>13</v>
      </c>
      <c r="L7" s="25" t="s">
        <v>10</v>
      </c>
      <c r="M7" s="25" t="s">
        <v>14</v>
      </c>
      <c r="N7" s="25" t="s">
        <v>61</v>
      </c>
      <c r="O7" s="4" t="s">
        <v>17</v>
      </c>
      <c r="P7" s="9" t="s">
        <v>20</v>
      </c>
      <c r="Q7" s="13" t="s">
        <v>21</v>
      </c>
      <c r="R7" s="17" t="s">
        <v>18</v>
      </c>
      <c r="S7" s="21" t="s">
        <v>22</v>
      </c>
      <c r="T7" s="21" t="s">
        <v>23</v>
      </c>
      <c r="U7" s="170" t="s">
        <v>129</v>
      </c>
      <c r="V7" s="171" t="s">
        <v>131</v>
      </c>
      <c r="W7" s="172" t="s">
        <v>132</v>
      </c>
      <c r="X7" s="173" t="s">
        <v>137</v>
      </c>
      <c r="Y7" s="174" t="s">
        <v>136</v>
      </c>
      <c r="AA7" s="3" t="s">
        <v>38</v>
      </c>
    </row>
    <row r="8" spans="2:27" ht="9.75" customHeight="1" x14ac:dyDescent="0.25">
      <c r="B8" s="3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4"/>
      <c r="P8" s="9"/>
      <c r="Q8" s="13"/>
      <c r="R8" s="17"/>
      <c r="S8" s="21"/>
      <c r="T8" s="21"/>
      <c r="U8" s="190"/>
      <c r="V8" s="166"/>
      <c r="W8" s="192"/>
      <c r="X8" s="193"/>
      <c r="Y8" s="194"/>
    </row>
    <row r="9" spans="2:27" x14ac:dyDescent="0.25">
      <c r="B9" s="34">
        <v>43707</v>
      </c>
      <c r="C9" s="26">
        <v>141</v>
      </c>
      <c r="D9" s="48" t="s">
        <v>37</v>
      </c>
      <c r="E9" s="48"/>
      <c r="F9" s="48"/>
      <c r="G9" s="48"/>
      <c r="H9" s="48"/>
      <c r="I9" s="50"/>
      <c r="J9" s="26">
        <v>151</v>
      </c>
      <c r="K9" s="48" t="s">
        <v>24</v>
      </c>
      <c r="L9" s="48" t="s">
        <v>37</v>
      </c>
      <c r="M9" s="51"/>
      <c r="N9" s="51"/>
      <c r="O9" s="51"/>
      <c r="P9" s="51"/>
      <c r="Q9" s="51"/>
      <c r="R9" s="51"/>
      <c r="S9" s="51"/>
      <c r="T9" s="51"/>
      <c r="U9" s="190"/>
      <c r="V9" s="166"/>
      <c r="W9" s="192"/>
      <c r="X9" s="193"/>
      <c r="Y9" s="194"/>
    </row>
    <row r="10" spans="2:27" x14ac:dyDescent="0.25">
      <c r="B10" s="34">
        <v>43714</v>
      </c>
      <c r="C10" s="26">
        <v>160</v>
      </c>
      <c r="D10" s="48" t="s">
        <v>37</v>
      </c>
      <c r="E10" s="48"/>
      <c r="F10" s="48"/>
      <c r="G10" s="48"/>
      <c r="H10" s="48"/>
      <c r="I10" s="50"/>
      <c r="J10" s="26">
        <v>109</v>
      </c>
      <c r="K10" s="48" t="s">
        <v>24</v>
      </c>
      <c r="L10" s="48" t="s">
        <v>37</v>
      </c>
      <c r="M10" s="51"/>
      <c r="N10" s="51"/>
      <c r="O10" s="51"/>
      <c r="P10" s="51"/>
      <c r="Q10" s="51"/>
      <c r="R10" s="51"/>
      <c r="S10" s="51"/>
      <c r="T10" s="51"/>
      <c r="U10" s="190"/>
      <c r="V10" s="166"/>
      <c r="W10" s="192"/>
      <c r="X10" s="193"/>
      <c r="Y10" s="194"/>
    </row>
    <row r="11" spans="2:27" x14ac:dyDescent="0.25">
      <c r="B11" s="34">
        <v>43728</v>
      </c>
      <c r="C11" s="26">
        <v>0</v>
      </c>
      <c r="D11" s="26">
        <v>124</v>
      </c>
      <c r="E11" s="26"/>
      <c r="F11" s="26"/>
      <c r="G11" s="26"/>
      <c r="H11" s="26"/>
      <c r="I11" s="50"/>
      <c r="J11" s="26">
        <v>134</v>
      </c>
      <c r="K11" s="26">
        <v>352</v>
      </c>
      <c r="L11" s="52" t="s">
        <v>41</v>
      </c>
      <c r="M11" s="51"/>
      <c r="N11" s="51"/>
      <c r="O11" s="51"/>
      <c r="P11" s="51"/>
      <c r="Q11" s="51"/>
      <c r="R11" s="51"/>
      <c r="S11" s="51"/>
      <c r="T11" s="51"/>
      <c r="U11" s="190"/>
      <c r="V11" s="166"/>
      <c r="W11" s="192"/>
      <c r="X11" s="193"/>
      <c r="Y11" s="194"/>
      <c r="AA11" t="s">
        <v>42</v>
      </c>
    </row>
    <row r="12" spans="2:27" x14ac:dyDescent="0.25">
      <c r="B12" s="34">
        <v>43734</v>
      </c>
      <c r="C12" s="26">
        <v>0</v>
      </c>
      <c r="D12" s="26">
        <v>141</v>
      </c>
      <c r="E12" s="26"/>
      <c r="F12" s="26"/>
      <c r="G12" s="26"/>
      <c r="H12" s="26"/>
      <c r="I12" s="50"/>
      <c r="J12" s="26">
        <v>153</v>
      </c>
      <c r="K12" s="26">
        <v>268</v>
      </c>
      <c r="L12" s="26">
        <v>160</v>
      </c>
      <c r="M12" s="51"/>
      <c r="N12" s="51"/>
      <c r="O12" s="51"/>
      <c r="P12" s="51"/>
      <c r="Q12" s="51"/>
      <c r="R12" s="51"/>
      <c r="S12" s="51"/>
      <c r="T12" s="51"/>
      <c r="U12" s="190"/>
      <c r="V12" s="166"/>
      <c r="W12" s="192"/>
      <c r="X12" s="193"/>
      <c r="Y12" s="194"/>
    </row>
    <row r="13" spans="2:27" x14ac:dyDescent="0.25">
      <c r="B13" s="34">
        <v>43740</v>
      </c>
      <c r="C13" s="26">
        <v>0</v>
      </c>
      <c r="D13" s="26">
        <v>125</v>
      </c>
      <c r="E13" s="26"/>
      <c r="F13" s="26"/>
      <c r="G13" s="26"/>
      <c r="H13" s="26"/>
      <c r="I13" s="50"/>
      <c r="J13" s="26">
        <v>118</v>
      </c>
      <c r="K13" s="26">
        <v>262</v>
      </c>
      <c r="L13" s="26">
        <v>164</v>
      </c>
      <c r="M13" s="51"/>
      <c r="N13" s="51"/>
      <c r="O13" s="51"/>
      <c r="P13" s="51"/>
      <c r="Q13" s="51"/>
      <c r="R13" s="51"/>
      <c r="S13" s="51"/>
      <c r="T13" s="51"/>
      <c r="U13" s="190"/>
      <c r="V13" s="166"/>
      <c r="W13" s="192"/>
      <c r="X13" s="193"/>
      <c r="Y13" s="194"/>
    </row>
    <row r="14" spans="2:27" x14ac:dyDescent="0.25">
      <c r="B14" s="34">
        <v>43747</v>
      </c>
      <c r="C14" s="26">
        <v>0</v>
      </c>
      <c r="D14" s="26">
        <v>176</v>
      </c>
      <c r="E14" s="26"/>
      <c r="F14" s="26"/>
      <c r="G14" s="26"/>
      <c r="H14" s="26"/>
      <c r="I14" s="50"/>
      <c r="J14" s="26">
        <v>160</v>
      </c>
      <c r="K14" s="26">
        <v>273</v>
      </c>
      <c r="L14" s="26">
        <v>151</v>
      </c>
      <c r="M14" s="51"/>
      <c r="N14" s="51"/>
      <c r="O14" s="51"/>
      <c r="P14" s="51"/>
      <c r="Q14" s="51"/>
      <c r="R14" s="51"/>
      <c r="S14" s="51"/>
      <c r="T14" s="51"/>
      <c r="U14" s="190"/>
      <c r="V14" s="166"/>
      <c r="W14" s="192"/>
      <c r="X14" s="193"/>
      <c r="Y14" s="194"/>
    </row>
    <row r="15" spans="2:27" x14ac:dyDescent="0.25">
      <c r="B15" s="34">
        <v>43754</v>
      </c>
      <c r="C15" s="26">
        <v>0</v>
      </c>
      <c r="D15" s="26">
        <v>210</v>
      </c>
      <c r="E15" s="26"/>
      <c r="F15" s="26"/>
      <c r="G15" s="26"/>
      <c r="H15" s="26"/>
      <c r="I15" s="50"/>
      <c r="J15" s="26">
        <v>183</v>
      </c>
      <c r="K15" s="26">
        <v>172</v>
      </c>
      <c r="L15" s="26">
        <v>168</v>
      </c>
      <c r="M15" s="51"/>
      <c r="N15" s="51"/>
      <c r="O15" s="51"/>
      <c r="P15" s="51"/>
      <c r="Q15" s="51"/>
      <c r="R15" s="51"/>
      <c r="S15" s="51"/>
      <c r="T15" s="51"/>
      <c r="U15" s="190"/>
      <c r="V15" s="166"/>
      <c r="W15" s="192"/>
      <c r="X15" s="193"/>
      <c r="Y15" s="194"/>
    </row>
    <row r="16" spans="2:27" x14ac:dyDescent="0.25">
      <c r="B16" s="34">
        <v>43761</v>
      </c>
      <c r="C16" s="26">
        <v>153</v>
      </c>
      <c r="D16" s="26">
        <v>84</v>
      </c>
      <c r="E16" s="26"/>
      <c r="F16" s="26"/>
      <c r="G16" s="26"/>
      <c r="H16" s="26"/>
      <c r="I16" s="50"/>
      <c r="J16" s="26">
        <v>125</v>
      </c>
      <c r="K16" s="26">
        <v>50</v>
      </c>
      <c r="L16" s="26">
        <v>31.5</v>
      </c>
      <c r="M16" s="51"/>
      <c r="N16" s="51"/>
      <c r="O16" s="51"/>
      <c r="P16" s="51"/>
      <c r="Q16" s="51"/>
      <c r="R16" s="51"/>
      <c r="S16" s="51"/>
      <c r="T16" s="51"/>
      <c r="U16" s="190"/>
      <c r="V16" s="166"/>
      <c r="W16" s="192"/>
      <c r="X16" s="193"/>
      <c r="Y16" s="194"/>
    </row>
    <row r="17" spans="2:27" x14ac:dyDescent="0.25">
      <c r="B17" s="34">
        <v>43768</v>
      </c>
      <c r="C17" s="26">
        <v>172</v>
      </c>
      <c r="D17" s="26">
        <v>166</v>
      </c>
      <c r="E17" s="26"/>
      <c r="F17" s="26"/>
      <c r="G17" s="26"/>
      <c r="H17" s="26"/>
      <c r="I17" s="50"/>
      <c r="J17" s="26">
        <v>169</v>
      </c>
      <c r="K17" s="26">
        <v>141</v>
      </c>
      <c r="L17" s="26">
        <v>132</v>
      </c>
      <c r="M17" s="26">
        <v>520</v>
      </c>
      <c r="N17" s="51"/>
      <c r="O17" s="51"/>
      <c r="P17" s="51"/>
      <c r="Q17" s="51"/>
      <c r="R17" s="51"/>
      <c r="S17" s="51"/>
      <c r="T17" s="51"/>
      <c r="U17" s="190"/>
      <c r="V17" s="166"/>
      <c r="W17" s="192"/>
      <c r="X17" s="193"/>
      <c r="Y17" s="194"/>
      <c r="AA17" t="s">
        <v>39</v>
      </c>
    </row>
    <row r="18" spans="2:27" x14ac:dyDescent="0.25">
      <c r="B18" s="34">
        <v>43769</v>
      </c>
      <c r="C18" s="51"/>
      <c r="D18" s="26">
        <v>189</v>
      </c>
      <c r="E18" s="26"/>
      <c r="F18" s="26"/>
      <c r="G18" s="26"/>
      <c r="H18" s="26"/>
      <c r="I18" s="50"/>
      <c r="J18" s="51"/>
      <c r="K18" s="51"/>
      <c r="L18" s="51"/>
      <c r="M18" s="51"/>
      <c r="N18" s="51"/>
      <c r="O18" s="2">
        <v>294</v>
      </c>
      <c r="P18" s="10">
        <v>210</v>
      </c>
      <c r="Q18" s="14">
        <v>4</v>
      </c>
      <c r="R18" s="18">
        <v>11.6</v>
      </c>
      <c r="S18" s="22">
        <v>3.8</v>
      </c>
      <c r="T18" s="22">
        <v>146</v>
      </c>
      <c r="U18" s="190"/>
      <c r="V18" s="166"/>
      <c r="W18" s="192"/>
      <c r="X18" s="193"/>
      <c r="Y18" s="194"/>
      <c r="AA18" t="s">
        <v>40</v>
      </c>
    </row>
    <row r="19" spans="2:27" x14ac:dyDescent="0.25">
      <c r="B19" s="34">
        <v>43775</v>
      </c>
      <c r="C19" s="26">
        <v>174</v>
      </c>
      <c r="D19" s="26">
        <v>185</v>
      </c>
      <c r="E19" s="26"/>
      <c r="F19" s="26"/>
      <c r="G19" s="26"/>
      <c r="H19" s="26"/>
      <c r="I19" s="26">
        <v>268</v>
      </c>
      <c r="J19" s="26">
        <v>176</v>
      </c>
      <c r="K19" s="26">
        <v>136</v>
      </c>
      <c r="L19" s="26">
        <v>82</v>
      </c>
      <c r="M19" s="26">
        <v>370</v>
      </c>
      <c r="N19" s="51"/>
      <c r="O19" s="51"/>
      <c r="P19" s="51"/>
      <c r="Q19" s="51"/>
      <c r="R19" s="51"/>
      <c r="S19" s="51"/>
      <c r="T19" s="51"/>
      <c r="U19" s="190"/>
      <c r="V19" s="166"/>
      <c r="W19" s="192"/>
      <c r="X19" s="193"/>
      <c r="Y19" s="194"/>
    </row>
    <row r="20" spans="2:27" x14ac:dyDescent="0.25">
      <c r="B20" s="34">
        <v>43780</v>
      </c>
      <c r="C20" s="26">
        <v>195</v>
      </c>
      <c r="D20" s="26">
        <v>185</v>
      </c>
      <c r="E20" s="26"/>
      <c r="F20" s="26"/>
      <c r="G20" s="26"/>
      <c r="H20" s="26"/>
      <c r="I20" s="26">
        <v>220</v>
      </c>
      <c r="J20" s="26">
        <v>164</v>
      </c>
      <c r="K20" s="26">
        <v>178</v>
      </c>
      <c r="L20" s="26">
        <v>197</v>
      </c>
      <c r="M20" s="26">
        <v>352</v>
      </c>
      <c r="N20" s="51"/>
      <c r="O20" s="2">
        <v>262</v>
      </c>
      <c r="P20" s="10">
        <v>153</v>
      </c>
      <c r="Q20" s="14">
        <v>10.9</v>
      </c>
      <c r="R20" s="18"/>
      <c r="S20" s="22">
        <v>1.57</v>
      </c>
      <c r="T20" s="22">
        <v>191</v>
      </c>
      <c r="U20" s="190"/>
      <c r="V20" s="166"/>
      <c r="W20" s="192"/>
      <c r="X20" s="193"/>
      <c r="Y20" s="194"/>
    </row>
    <row r="21" spans="2:27" x14ac:dyDescent="0.25">
      <c r="B21" s="34">
        <v>43788</v>
      </c>
      <c r="C21" s="26">
        <v>194</v>
      </c>
      <c r="D21" s="26">
        <v>178</v>
      </c>
      <c r="E21" s="26"/>
      <c r="F21" s="26"/>
      <c r="G21" s="26"/>
      <c r="H21" s="26"/>
      <c r="I21" s="26">
        <v>202</v>
      </c>
      <c r="J21" s="26">
        <v>181</v>
      </c>
      <c r="K21" s="26">
        <v>185</v>
      </c>
      <c r="L21" s="26">
        <v>78</v>
      </c>
      <c r="M21" s="26">
        <v>368</v>
      </c>
      <c r="N21" s="51"/>
      <c r="O21" s="2">
        <v>284</v>
      </c>
      <c r="P21" s="10">
        <v>42</v>
      </c>
      <c r="Q21" s="14">
        <v>16.8</v>
      </c>
      <c r="R21" s="18">
        <v>25.3</v>
      </c>
      <c r="S21" s="22">
        <v>15.8</v>
      </c>
      <c r="T21" s="22">
        <v>178</v>
      </c>
      <c r="U21" s="190"/>
      <c r="V21" s="166"/>
      <c r="W21" s="192"/>
      <c r="X21" s="193"/>
      <c r="Y21" s="194"/>
    </row>
    <row r="22" spans="2:27" x14ac:dyDescent="0.25">
      <c r="B22" s="34">
        <v>43795</v>
      </c>
      <c r="C22" s="26">
        <v>210</v>
      </c>
      <c r="D22" s="26">
        <v>193</v>
      </c>
      <c r="E22" s="26"/>
      <c r="F22" s="26"/>
      <c r="G22" s="26"/>
      <c r="H22" s="26"/>
      <c r="I22" s="26">
        <v>204</v>
      </c>
      <c r="J22" s="26">
        <v>132</v>
      </c>
      <c r="K22" s="26">
        <v>170</v>
      </c>
      <c r="L22" s="26">
        <v>168</v>
      </c>
      <c r="M22" s="26">
        <v>368</v>
      </c>
      <c r="N22" s="51"/>
      <c r="O22" s="2">
        <v>273</v>
      </c>
      <c r="P22" s="10">
        <v>5.7</v>
      </c>
      <c r="Q22" s="14">
        <v>3.15</v>
      </c>
      <c r="R22" s="18">
        <v>7.2</v>
      </c>
      <c r="S22" s="22">
        <v>4.0999999999999996</v>
      </c>
      <c r="T22" s="22">
        <v>199</v>
      </c>
      <c r="U22" s="190"/>
      <c r="V22" s="166"/>
      <c r="W22" s="192"/>
      <c r="X22" s="193"/>
      <c r="Y22" s="194"/>
    </row>
    <row r="23" spans="2:27" x14ac:dyDescent="0.25">
      <c r="B23" s="34">
        <v>43804</v>
      </c>
      <c r="C23" s="26">
        <v>193</v>
      </c>
      <c r="D23" s="26">
        <v>150</v>
      </c>
      <c r="E23" s="26"/>
      <c r="F23" s="26"/>
      <c r="G23" s="26"/>
      <c r="H23" s="26"/>
      <c r="I23" s="26">
        <v>330</v>
      </c>
      <c r="J23" s="26">
        <v>185</v>
      </c>
      <c r="K23" s="26">
        <v>165</v>
      </c>
      <c r="L23" s="26">
        <v>80</v>
      </c>
      <c r="M23" s="26">
        <v>390</v>
      </c>
      <c r="N23" s="51"/>
      <c r="O23" s="2">
        <v>302</v>
      </c>
      <c r="P23" s="10">
        <v>154</v>
      </c>
      <c r="Q23" s="14">
        <v>63</v>
      </c>
      <c r="R23" s="18">
        <v>8.4</v>
      </c>
      <c r="S23" s="22">
        <v>25.2</v>
      </c>
      <c r="T23" s="22">
        <v>161</v>
      </c>
      <c r="U23" s="190"/>
      <c r="V23" s="166"/>
      <c r="W23" s="192"/>
      <c r="X23" s="193"/>
      <c r="Y23" s="194"/>
      <c r="AA23" t="s">
        <v>48</v>
      </c>
    </row>
    <row r="24" spans="2:27" x14ac:dyDescent="0.25">
      <c r="B24" s="34">
        <v>43809</v>
      </c>
      <c r="C24" s="26">
        <v>290</v>
      </c>
      <c r="D24" s="26">
        <v>205</v>
      </c>
      <c r="E24" s="26"/>
      <c r="F24" s="26"/>
      <c r="G24" s="26"/>
      <c r="H24" s="26"/>
      <c r="I24" s="26">
        <v>231</v>
      </c>
      <c r="J24" s="26">
        <v>191</v>
      </c>
      <c r="K24" s="26">
        <v>179</v>
      </c>
      <c r="L24" s="26">
        <v>185</v>
      </c>
      <c r="M24" s="26">
        <v>380</v>
      </c>
      <c r="N24" s="51"/>
      <c r="O24" s="2">
        <v>315</v>
      </c>
      <c r="P24" s="10">
        <v>170</v>
      </c>
      <c r="Q24" s="14">
        <v>6.3</v>
      </c>
      <c r="R24" s="49" t="s">
        <v>37</v>
      </c>
      <c r="S24" s="22">
        <v>27.3</v>
      </c>
      <c r="T24" s="22">
        <v>209</v>
      </c>
      <c r="U24" s="190"/>
      <c r="V24" s="166"/>
      <c r="W24" s="192"/>
      <c r="X24" s="193"/>
      <c r="Y24" s="194"/>
    </row>
    <row r="25" spans="2:27" x14ac:dyDescent="0.25">
      <c r="B25" s="34">
        <v>43816</v>
      </c>
      <c r="C25" s="26">
        <v>197</v>
      </c>
      <c r="D25" s="26">
        <v>208</v>
      </c>
      <c r="E25" s="26"/>
      <c r="F25" s="26"/>
      <c r="G25" s="26"/>
      <c r="H25" s="26"/>
      <c r="I25" s="26">
        <v>242</v>
      </c>
      <c r="J25" s="26">
        <v>191</v>
      </c>
      <c r="K25" s="26">
        <v>181</v>
      </c>
      <c r="L25" s="26">
        <v>189</v>
      </c>
      <c r="M25" s="26">
        <v>380</v>
      </c>
      <c r="N25" s="51"/>
      <c r="O25" s="2">
        <v>299</v>
      </c>
      <c r="P25" s="10">
        <v>151</v>
      </c>
      <c r="Q25" s="14">
        <v>12.2</v>
      </c>
      <c r="R25" s="49" t="s">
        <v>24</v>
      </c>
      <c r="S25" s="22">
        <v>35.200000000000003</v>
      </c>
      <c r="T25" s="22">
        <v>204</v>
      </c>
      <c r="U25" s="190"/>
      <c r="V25" s="166"/>
      <c r="W25" s="192"/>
      <c r="X25" s="193"/>
      <c r="Y25" s="194"/>
    </row>
    <row r="26" spans="2:27" x14ac:dyDescent="0.25">
      <c r="B26" s="34">
        <v>43822</v>
      </c>
      <c r="C26" s="26">
        <v>239.92500000000001</v>
      </c>
      <c r="D26" s="26">
        <v>201.6</v>
      </c>
      <c r="E26" s="26"/>
      <c r="F26" s="26"/>
      <c r="G26" s="26"/>
      <c r="H26" s="26"/>
      <c r="I26" s="26">
        <v>225.75</v>
      </c>
      <c r="J26" s="26">
        <v>163.80000000000001</v>
      </c>
      <c r="K26" s="26">
        <v>182.7</v>
      </c>
      <c r="L26" s="26">
        <v>180.6</v>
      </c>
      <c r="M26" s="26">
        <v>362.25</v>
      </c>
      <c r="N26" s="51"/>
      <c r="O26" s="2">
        <v>309.75</v>
      </c>
      <c r="P26" s="10">
        <v>90.2</v>
      </c>
      <c r="Q26" s="14">
        <v>4.18</v>
      </c>
      <c r="R26" s="49" t="s">
        <v>37</v>
      </c>
      <c r="S26" s="22">
        <v>38.85</v>
      </c>
      <c r="T26" s="22">
        <v>192</v>
      </c>
      <c r="U26" s="190"/>
      <c r="V26" s="166"/>
      <c r="W26" s="192"/>
      <c r="X26" s="193"/>
      <c r="Y26" s="194"/>
    </row>
    <row r="27" spans="2:27" x14ac:dyDescent="0.25">
      <c r="B27" s="34">
        <v>43829</v>
      </c>
      <c r="C27" s="26">
        <v>247.8</v>
      </c>
      <c r="D27" s="26">
        <v>210</v>
      </c>
      <c r="E27" s="26"/>
      <c r="F27" s="26"/>
      <c r="G27" s="26"/>
      <c r="H27" s="26"/>
      <c r="I27" s="26">
        <v>231</v>
      </c>
      <c r="J27" s="26">
        <v>182.7</v>
      </c>
      <c r="K27" s="26">
        <v>182.7</v>
      </c>
      <c r="L27" s="26">
        <v>170.1</v>
      </c>
      <c r="M27" s="26">
        <v>346.5</v>
      </c>
      <c r="N27" s="51"/>
      <c r="O27" s="2">
        <v>278.25</v>
      </c>
      <c r="P27" s="10">
        <v>15.4</v>
      </c>
      <c r="Q27" s="14">
        <v>19.8</v>
      </c>
      <c r="R27" s="49" t="s">
        <v>37</v>
      </c>
      <c r="S27" s="22">
        <v>22.574999999999999</v>
      </c>
      <c r="T27" s="22">
        <v>193.2</v>
      </c>
      <c r="U27" s="190"/>
      <c r="V27" s="166"/>
      <c r="W27" s="192"/>
      <c r="X27" s="193"/>
      <c r="Y27" s="194"/>
    </row>
    <row r="28" spans="2:27" x14ac:dyDescent="0.25">
      <c r="B28" s="34">
        <v>43837</v>
      </c>
      <c r="C28" s="26">
        <v>234.15</v>
      </c>
      <c r="D28" s="26">
        <v>197.4</v>
      </c>
      <c r="E28" s="26"/>
      <c r="F28" s="26"/>
      <c r="G28" s="26"/>
      <c r="H28" s="26"/>
      <c r="I28" s="26">
        <v>204.75</v>
      </c>
      <c r="J28" s="26">
        <v>168</v>
      </c>
      <c r="K28" s="26">
        <v>174.3</v>
      </c>
      <c r="L28" s="26">
        <v>191.1</v>
      </c>
      <c r="M28" s="26">
        <v>346.5</v>
      </c>
      <c r="N28" s="51"/>
      <c r="O28" s="2">
        <v>283.5</v>
      </c>
      <c r="P28" s="10">
        <v>5.3550000000000004</v>
      </c>
      <c r="Q28" s="14">
        <v>4.08</v>
      </c>
      <c r="R28" s="49" t="s">
        <v>37</v>
      </c>
      <c r="S28" s="22">
        <v>22.05</v>
      </c>
      <c r="T28" s="22">
        <v>191.1</v>
      </c>
      <c r="U28" s="190"/>
      <c r="V28" s="166"/>
      <c r="W28" s="192"/>
      <c r="X28" s="193"/>
      <c r="Y28" s="194"/>
    </row>
    <row r="29" spans="2:27" x14ac:dyDescent="0.25">
      <c r="B29" s="34">
        <v>43844</v>
      </c>
      <c r="C29" s="26">
        <v>220</v>
      </c>
      <c r="D29" s="26">
        <v>158</v>
      </c>
      <c r="E29" s="26"/>
      <c r="F29" s="26"/>
      <c r="G29" s="26"/>
      <c r="H29" s="26"/>
      <c r="I29" s="26">
        <v>209</v>
      </c>
      <c r="J29" s="26">
        <v>176</v>
      </c>
      <c r="K29" s="26">
        <v>143</v>
      </c>
      <c r="L29" s="26">
        <v>90</v>
      </c>
      <c r="M29" s="26">
        <v>368</v>
      </c>
      <c r="N29" s="51"/>
      <c r="O29" s="2">
        <v>315</v>
      </c>
      <c r="P29" s="10">
        <v>5.3</v>
      </c>
      <c r="Q29" s="14">
        <v>3.19</v>
      </c>
      <c r="R29" s="49" t="s">
        <v>37</v>
      </c>
      <c r="S29" s="22">
        <v>33.1</v>
      </c>
      <c r="T29" s="22">
        <v>163</v>
      </c>
      <c r="U29" s="190"/>
      <c r="V29" s="166"/>
      <c r="W29" s="192"/>
      <c r="X29" s="193"/>
      <c r="Y29" s="194"/>
    </row>
    <row r="30" spans="2:27" x14ac:dyDescent="0.25">
      <c r="B30" s="34">
        <v>43852</v>
      </c>
      <c r="C30" s="48" t="s">
        <v>37</v>
      </c>
      <c r="D30" s="26">
        <v>84</v>
      </c>
      <c r="E30" s="26"/>
      <c r="F30" s="26"/>
      <c r="G30" s="26"/>
      <c r="H30" s="26"/>
      <c r="I30" s="26">
        <v>299</v>
      </c>
      <c r="J30" s="26">
        <v>91</v>
      </c>
      <c r="K30" s="26">
        <v>57</v>
      </c>
      <c r="L30" s="26">
        <v>19.5</v>
      </c>
      <c r="M30" s="26">
        <v>352</v>
      </c>
      <c r="N30" s="51"/>
      <c r="O30" s="2">
        <v>168</v>
      </c>
      <c r="P30" s="10">
        <v>130</v>
      </c>
      <c r="Q30" s="14">
        <v>27</v>
      </c>
      <c r="R30" s="49" t="s">
        <v>24</v>
      </c>
      <c r="S30" s="22">
        <v>27.3</v>
      </c>
      <c r="T30" s="22">
        <v>134</v>
      </c>
      <c r="U30" s="190"/>
      <c r="V30" s="166"/>
      <c r="W30" s="192"/>
      <c r="X30" s="193"/>
      <c r="Y30" s="194"/>
      <c r="AA30" t="s">
        <v>45</v>
      </c>
    </row>
    <row r="31" spans="2:27" x14ac:dyDescent="0.25">
      <c r="B31" s="34">
        <v>43858</v>
      </c>
      <c r="C31" s="26">
        <v>268</v>
      </c>
      <c r="D31" s="26">
        <v>210</v>
      </c>
      <c r="E31" s="26"/>
      <c r="F31" s="26"/>
      <c r="G31" s="26"/>
      <c r="H31" s="26"/>
      <c r="I31" s="26">
        <v>268</v>
      </c>
      <c r="J31" s="26">
        <v>181</v>
      </c>
      <c r="K31" s="26">
        <v>172</v>
      </c>
      <c r="L31" s="26">
        <v>190</v>
      </c>
      <c r="M31" s="26">
        <v>380</v>
      </c>
      <c r="N31" s="51"/>
      <c r="O31" s="2">
        <v>341</v>
      </c>
      <c r="P31" s="10">
        <v>131</v>
      </c>
      <c r="Q31" s="14">
        <v>5.2</v>
      </c>
      <c r="R31" s="49" t="s">
        <v>24</v>
      </c>
      <c r="S31" s="22">
        <v>38</v>
      </c>
      <c r="T31" s="22">
        <v>158</v>
      </c>
      <c r="U31" s="190"/>
      <c r="V31" s="166"/>
      <c r="W31" s="192"/>
      <c r="X31" s="193"/>
      <c r="Y31" s="194"/>
    </row>
    <row r="32" spans="2:27" x14ac:dyDescent="0.25">
      <c r="B32" s="34">
        <v>43865</v>
      </c>
      <c r="C32" s="26">
        <v>274</v>
      </c>
      <c r="D32" s="26">
        <v>204</v>
      </c>
      <c r="E32" s="26"/>
      <c r="F32" s="26"/>
      <c r="G32" s="26"/>
      <c r="H32" s="26"/>
      <c r="I32" s="26">
        <v>294</v>
      </c>
      <c r="J32" s="26">
        <v>185</v>
      </c>
      <c r="K32" s="26">
        <v>176</v>
      </c>
      <c r="L32" s="26">
        <v>152</v>
      </c>
      <c r="M32" s="26">
        <v>380</v>
      </c>
      <c r="N32" s="51"/>
      <c r="O32" s="2">
        <v>315</v>
      </c>
      <c r="P32" s="10">
        <v>110</v>
      </c>
      <c r="Q32" s="14">
        <v>2.84</v>
      </c>
      <c r="R32" s="49" t="s">
        <v>37</v>
      </c>
      <c r="S32" s="22">
        <v>36.799999999999997</v>
      </c>
      <c r="T32" s="22">
        <v>189</v>
      </c>
      <c r="U32" s="190"/>
      <c r="V32" s="166"/>
      <c r="W32" s="192"/>
      <c r="X32" s="193"/>
      <c r="Y32" s="194"/>
    </row>
    <row r="33" spans="2:27" x14ac:dyDescent="0.25">
      <c r="B33" s="34">
        <v>43872</v>
      </c>
      <c r="C33" s="26">
        <v>262</v>
      </c>
      <c r="D33" s="26">
        <v>176</v>
      </c>
      <c r="E33" s="26"/>
      <c r="F33" s="26"/>
      <c r="G33" s="26"/>
      <c r="H33" s="26"/>
      <c r="I33" s="26">
        <v>204</v>
      </c>
      <c r="J33" s="26">
        <v>149</v>
      </c>
      <c r="K33" s="26">
        <v>147</v>
      </c>
      <c r="L33" s="26">
        <v>184</v>
      </c>
      <c r="M33" s="26">
        <v>390</v>
      </c>
      <c r="N33" s="51"/>
      <c r="O33" s="2">
        <v>304</v>
      </c>
      <c r="P33" s="10">
        <v>21</v>
      </c>
      <c r="Q33" s="14">
        <v>5.5</v>
      </c>
      <c r="R33" s="49" t="s">
        <v>37</v>
      </c>
      <c r="S33" s="22">
        <v>65</v>
      </c>
      <c r="T33" s="22">
        <v>170</v>
      </c>
      <c r="U33" s="190"/>
      <c r="V33" s="166"/>
      <c r="W33" s="192"/>
      <c r="X33" s="193"/>
      <c r="Y33" s="194"/>
    </row>
    <row r="34" spans="2:27" x14ac:dyDescent="0.25">
      <c r="B34" s="34">
        <v>43879</v>
      </c>
      <c r="C34" s="26">
        <v>248</v>
      </c>
      <c r="D34" s="26">
        <v>164</v>
      </c>
      <c r="E34" s="26"/>
      <c r="F34" s="26"/>
      <c r="G34" s="26"/>
      <c r="H34" s="26"/>
      <c r="I34" s="26">
        <v>186</v>
      </c>
      <c r="J34" s="26">
        <v>124</v>
      </c>
      <c r="K34" s="26">
        <v>147</v>
      </c>
      <c r="L34" s="26">
        <v>194</v>
      </c>
      <c r="M34" s="26">
        <v>399</v>
      </c>
      <c r="N34" s="51"/>
      <c r="O34" s="2">
        <v>273</v>
      </c>
      <c r="P34" s="10">
        <v>4.3</v>
      </c>
      <c r="Q34" s="14">
        <v>3.6</v>
      </c>
      <c r="R34" s="49" t="s">
        <v>37</v>
      </c>
      <c r="S34" s="22">
        <v>76</v>
      </c>
      <c r="T34" s="22">
        <v>167</v>
      </c>
      <c r="U34" s="190"/>
      <c r="V34" s="166"/>
      <c r="W34" s="192"/>
      <c r="X34" s="193"/>
      <c r="Y34" s="194"/>
    </row>
    <row r="35" spans="2:27" x14ac:dyDescent="0.25">
      <c r="B35" s="34">
        <v>43886</v>
      </c>
      <c r="C35" s="26">
        <v>252</v>
      </c>
      <c r="D35" s="26">
        <v>204</v>
      </c>
      <c r="E35" s="26"/>
      <c r="F35" s="26"/>
      <c r="G35" s="26"/>
      <c r="H35" s="26"/>
      <c r="I35" s="26">
        <v>226</v>
      </c>
      <c r="J35" s="26">
        <v>185</v>
      </c>
      <c r="K35" s="26">
        <v>176</v>
      </c>
      <c r="L35" s="26">
        <v>200</v>
      </c>
      <c r="M35" s="26">
        <v>380</v>
      </c>
      <c r="N35" s="51"/>
      <c r="O35" s="2">
        <v>326</v>
      </c>
      <c r="P35" s="10">
        <v>4.4000000000000004</v>
      </c>
      <c r="Q35" s="14">
        <v>2.1</v>
      </c>
      <c r="R35" s="49" t="s">
        <v>37</v>
      </c>
      <c r="S35" s="22">
        <v>64</v>
      </c>
      <c r="T35" s="22">
        <v>187</v>
      </c>
      <c r="U35" s="190"/>
      <c r="V35" s="166"/>
      <c r="W35" s="192"/>
      <c r="X35" s="193"/>
      <c r="Y35" s="194"/>
    </row>
    <row r="36" spans="2:27" x14ac:dyDescent="0.25">
      <c r="B36" s="34">
        <v>43893</v>
      </c>
      <c r="C36" s="26">
        <v>239</v>
      </c>
      <c r="D36" s="26">
        <v>185</v>
      </c>
      <c r="E36" s="26"/>
      <c r="F36" s="26"/>
      <c r="G36" s="26"/>
      <c r="H36" s="26"/>
      <c r="I36" s="26">
        <v>215</v>
      </c>
      <c r="J36" s="26">
        <v>178</v>
      </c>
      <c r="K36" s="26">
        <v>143</v>
      </c>
      <c r="L36" s="26">
        <v>189</v>
      </c>
      <c r="M36" s="26">
        <v>336</v>
      </c>
      <c r="N36" s="51"/>
      <c r="O36" s="2">
        <v>299</v>
      </c>
      <c r="P36" s="10">
        <v>4.2</v>
      </c>
      <c r="Q36" s="14">
        <v>5.4</v>
      </c>
      <c r="R36" s="49" t="s">
        <v>37</v>
      </c>
      <c r="S36" s="22">
        <v>59</v>
      </c>
      <c r="T36" s="22">
        <v>167</v>
      </c>
      <c r="U36" s="190"/>
      <c r="V36" s="166"/>
      <c r="W36" s="192"/>
      <c r="X36" s="193"/>
      <c r="Y36" s="194"/>
    </row>
    <row r="37" spans="2:27" x14ac:dyDescent="0.25">
      <c r="B37" s="34">
        <v>43900</v>
      </c>
      <c r="C37" s="26">
        <v>258</v>
      </c>
      <c r="D37" s="26">
        <v>195</v>
      </c>
      <c r="E37" s="26"/>
      <c r="F37" s="26"/>
      <c r="G37" s="26"/>
      <c r="H37" s="26"/>
      <c r="I37" s="26">
        <v>215</v>
      </c>
      <c r="J37" s="26">
        <v>172</v>
      </c>
      <c r="K37" s="26">
        <v>172</v>
      </c>
      <c r="L37" s="26">
        <v>200</v>
      </c>
      <c r="M37" s="26">
        <v>370</v>
      </c>
      <c r="N37" s="51"/>
      <c r="O37" s="2">
        <v>304</v>
      </c>
      <c r="P37" s="10">
        <v>5.3</v>
      </c>
      <c r="Q37" s="14">
        <v>3.26</v>
      </c>
      <c r="R37" s="49" t="s">
        <v>37</v>
      </c>
      <c r="S37" s="22">
        <v>48</v>
      </c>
      <c r="T37" s="22">
        <v>183</v>
      </c>
      <c r="U37" s="190"/>
      <c r="V37" s="166"/>
      <c r="W37" s="192"/>
      <c r="X37" s="193"/>
      <c r="Y37" s="194"/>
    </row>
    <row r="38" spans="2:27" x14ac:dyDescent="0.25">
      <c r="B38" s="34">
        <v>43907</v>
      </c>
      <c r="C38" s="26">
        <v>228</v>
      </c>
      <c r="D38" s="26">
        <v>187</v>
      </c>
      <c r="E38" s="26"/>
      <c r="F38" s="26"/>
      <c r="G38" s="26"/>
      <c r="H38" s="26"/>
      <c r="I38" s="26">
        <v>194</v>
      </c>
      <c r="J38" s="26">
        <v>168</v>
      </c>
      <c r="K38" s="26">
        <v>172</v>
      </c>
      <c r="L38" s="26">
        <v>194</v>
      </c>
      <c r="M38" s="26">
        <v>346</v>
      </c>
      <c r="N38" s="51"/>
      <c r="O38" s="2">
        <v>262</v>
      </c>
      <c r="P38" s="10">
        <v>5.3</v>
      </c>
      <c r="Q38" s="14">
        <v>3.41</v>
      </c>
      <c r="R38" s="49" t="s">
        <v>37</v>
      </c>
      <c r="S38" s="22">
        <v>38</v>
      </c>
      <c r="T38" s="22">
        <v>163</v>
      </c>
      <c r="U38" s="190"/>
      <c r="V38" s="166"/>
      <c r="W38" s="192"/>
      <c r="X38" s="193"/>
      <c r="Y38" s="194"/>
    </row>
    <row r="39" spans="2:27" x14ac:dyDescent="0.25">
      <c r="B39" s="34">
        <v>43916</v>
      </c>
      <c r="C39" s="26">
        <v>248.32499999999999</v>
      </c>
      <c r="D39" s="26">
        <v>198</v>
      </c>
      <c r="E39" s="26"/>
      <c r="F39" s="26"/>
      <c r="G39" s="26"/>
      <c r="H39" s="26"/>
      <c r="I39" s="26">
        <v>420</v>
      </c>
      <c r="J39" s="26">
        <v>158.4</v>
      </c>
      <c r="K39" s="26">
        <v>154</v>
      </c>
      <c r="L39" s="26">
        <v>121</v>
      </c>
      <c r="M39" s="26">
        <v>425.25</v>
      </c>
      <c r="N39" s="51"/>
      <c r="O39" s="2">
        <v>299.25</v>
      </c>
      <c r="P39" s="10">
        <v>58.8</v>
      </c>
      <c r="Q39" s="14">
        <v>50.4</v>
      </c>
      <c r="R39" s="18">
        <v>20.399999999999999</v>
      </c>
      <c r="S39" s="22">
        <v>35.700000000000003</v>
      </c>
      <c r="T39" s="22">
        <v>139.19999999999999</v>
      </c>
      <c r="U39" s="190"/>
      <c r="V39" s="166"/>
      <c r="W39" s="192"/>
      <c r="X39" s="193"/>
      <c r="Y39" s="194"/>
      <c r="AA39" t="s">
        <v>43</v>
      </c>
    </row>
    <row r="40" spans="2:27" x14ac:dyDescent="0.25">
      <c r="B40" s="34">
        <v>43921</v>
      </c>
      <c r="C40" s="26">
        <v>302</v>
      </c>
      <c r="D40" s="26">
        <v>189</v>
      </c>
      <c r="E40" s="26"/>
      <c r="F40" s="26"/>
      <c r="G40" s="26"/>
      <c r="H40" s="26"/>
      <c r="I40" s="26">
        <v>331</v>
      </c>
      <c r="J40" s="26">
        <v>164</v>
      </c>
      <c r="K40" s="26">
        <v>149</v>
      </c>
      <c r="L40" s="26">
        <v>152</v>
      </c>
      <c r="M40" s="26">
        <v>390</v>
      </c>
      <c r="N40" s="51"/>
      <c r="O40" s="2">
        <v>320</v>
      </c>
      <c r="P40" s="10">
        <v>132</v>
      </c>
      <c r="Q40" s="14">
        <v>34.799999999999997</v>
      </c>
      <c r="R40" s="18">
        <v>11.5</v>
      </c>
      <c r="S40" s="22">
        <v>46</v>
      </c>
      <c r="T40" s="22">
        <v>139</v>
      </c>
      <c r="U40" s="190"/>
      <c r="V40" s="166"/>
      <c r="W40" s="192"/>
      <c r="X40" s="193"/>
      <c r="Y40" s="194"/>
    </row>
    <row r="41" spans="2:27" x14ac:dyDescent="0.25">
      <c r="B41" s="34">
        <v>43928</v>
      </c>
      <c r="C41" s="26">
        <v>267.75</v>
      </c>
      <c r="D41" s="26">
        <v>187</v>
      </c>
      <c r="E41" s="26"/>
      <c r="F41" s="26"/>
      <c r="G41" s="26"/>
      <c r="H41" s="26"/>
      <c r="I41" s="26">
        <v>362</v>
      </c>
      <c r="J41" s="26">
        <v>162</v>
      </c>
      <c r="K41" s="26">
        <v>158</v>
      </c>
      <c r="L41" s="26">
        <v>163</v>
      </c>
      <c r="M41" s="26">
        <v>400</v>
      </c>
      <c r="N41" s="51"/>
      <c r="O41" s="2">
        <v>294</v>
      </c>
      <c r="P41" s="10">
        <v>105.6</v>
      </c>
      <c r="Q41" s="14">
        <v>5.5</v>
      </c>
      <c r="R41" s="18">
        <v>9.9</v>
      </c>
      <c r="S41" s="22">
        <v>58.8</v>
      </c>
      <c r="T41" s="22">
        <v>160.80000000000001</v>
      </c>
      <c r="U41" s="190"/>
      <c r="V41" s="166"/>
      <c r="W41" s="192"/>
      <c r="X41" s="193"/>
      <c r="Y41" s="194"/>
    </row>
    <row r="42" spans="2:27" x14ac:dyDescent="0.25">
      <c r="B42" s="34">
        <v>43935</v>
      </c>
      <c r="C42" s="26">
        <v>271</v>
      </c>
      <c r="D42" s="26">
        <v>162</v>
      </c>
      <c r="E42" s="26"/>
      <c r="F42" s="26"/>
      <c r="G42" s="26"/>
      <c r="H42" s="26"/>
      <c r="I42" s="26">
        <v>242</v>
      </c>
      <c r="J42" s="26">
        <v>172</v>
      </c>
      <c r="K42" s="26">
        <v>134</v>
      </c>
      <c r="L42" s="26">
        <v>88</v>
      </c>
      <c r="M42" s="26">
        <v>390</v>
      </c>
      <c r="N42" s="51"/>
      <c r="O42" s="2">
        <v>304</v>
      </c>
      <c r="P42" s="10">
        <v>30.8</v>
      </c>
      <c r="Q42" s="14">
        <v>3.3</v>
      </c>
      <c r="R42" s="18">
        <v>11.6</v>
      </c>
      <c r="S42" s="22">
        <v>24.2</v>
      </c>
      <c r="T42" s="22">
        <v>137</v>
      </c>
      <c r="U42" s="190"/>
      <c r="V42" s="166"/>
      <c r="W42" s="192"/>
      <c r="X42" s="193"/>
      <c r="Y42" s="194"/>
    </row>
    <row r="43" spans="2:27" x14ac:dyDescent="0.25">
      <c r="B43" s="34">
        <v>43942</v>
      </c>
      <c r="C43" s="48" t="s">
        <v>37</v>
      </c>
      <c r="D43" s="26">
        <v>180</v>
      </c>
      <c r="E43" s="26"/>
      <c r="F43" s="26"/>
      <c r="G43" s="26"/>
      <c r="H43" s="26"/>
      <c r="I43" s="26">
        <v>299</v>
      </c>
      <c r="J43" s="26">
        <v>147</v>
      </c>
      <c r="K43" s="26">
        <v>134</v>
      </c>
      <c r="L43" s="26">
        <v>126</v>
      </c>
      <c r="M43" s="26">
        <v>368</v>
      </c>
      <c r="N43" s="51"/>
      <c r="O43" s="2">
        <v>268</v>
      </c>
      <c r="P43" s="10">
        <v>10.8</v>
      </c>
      <c r="Q43" s="14">
        <v>5.6</v>
      </c>
      <c r="R43" s="18">
        <v>13.6</v>
      </c>
      <c r="S43" s="22">
        <v>80</v>
      </c>
      <c r="T43" s="22">
        <v>197</v>
      </c>
      <c r="U43" s="190"/>
      <c r="V43" s="166"/>
      <c r="W43" s="192"/>
      <c r="X43" s="193"/>
      <c r="Y43" s="194"/>
    </row>
    <row r="44" spans="2:27" x14ac:dyDescent="0.25">
      <c r="B44" s="34">
        <v>43949</v>
      </c>
      <c r="C44" s="26">
        <v>270</v>
      </c>
      <c r="D44" s="26">
        <v>172</v>
      </c>
      <c r="E44" s="26"/>
      <c r="F44" s="26"/>
      <c r="G44" s="26"/>
      <c r="H44" s="26"/>
      <c r="I44" s="26">
        <v>278</v>
      </c>
      <c r="J44" s="26">
        <v>170</v>
      </c>
      <c r="K44" s="26">
        <v>120</v>
      </c>
      <c r="L44" s="26">
        <v>78</v>
      </c>
      <c r="M44" s="26">
        <v>380</v>
      </c>
      <c r="N44" s="51"/>
      <c r="O44" s="2">
        <v>310</v>
      </c>
      <c r="P44" s="10">
        <v>4.5999999999999996</v>
      </c>
      <c r="Q44" s="14">
        <v>3.7</v>
      </c>
      <c r="R44" s="18">
        <v>10.3</v>
      </c>
      <c r="S44" s="22">
        <v>95</v>
      </c>
      <c r="T44" s="22">
        <v>149</v>
      </c>
      <c r="U44" s="190"/>
      <c r="V44" s="166"/>
      <c r="W44" s="192"/>
      <c r="X44" s="193"/>
      <c r="Y44" s="194"/>
    </row>
    <row r="45" spans="2:27" x14ac:dyDescent="0.25">
      <c r="B45" s="34">
        <v>43956</v>
      </c>
      <c r="C45" s="26">
        <v>262</v>
      </c>
      <c r="D45" s="26">
        <v>189</v>
      </c>
      <c r="E45" s="26"/>
      <c r="F45" s="26"/>
      <c r="G45" s="26"/>
      <c r="H45" s="26"/>
      <c r="I45" s="26">
        <v>284</v>
      </c>
      <c r="J45" s="26">
        <v>176</v>
      </c>
      <c r="K45" s="26">
        <v>162</v>
      </c>
      <c r="L45" s="26">
        <v>126</v>
      </c>
      <c r="M45" s="26">
        <v>390</v>
      </c>
      <c r="N45" s="51"/>
      <c r="O45" s="2">
        <v>299</v>
      </c>
      <c r="P45" s="10">
        <v>6.5</v>
      </c>
      <c r="Q45" s="14">
        <v>3.48</v>
      </c>
      <c r="R45" s="18">
        <v>9.5</v>
      </c>
      <c r="S45" s="22">
        <v>94</v>
      </c>
      <c r="T45" s="22">
        <v>168</v>
      </c>
      <c r="U45" s="190"/>
      <c r="V45" s="166"/>
      <c r="W45" s="192"/>
      <c r="X45" s="193"/>
      <c r="Y45" s="194"/>
    </row>
    <row r="46" spans="2:27" x14ac:dyDescent="0.25">
      <c r="B46" s="34">
        <v>43963</v>
      </c>
      <c r="C46" s="48" t="s">
        <v>37</v>
      </c>
      <c r="D46" s="26">
        <v>160</v>
      </c>
      <c r="E46" s="26"/>
      <c r="F46" s="26"/>
      <c r="G46" s="26"/>
      <c r="H46" s="26"/>
      <c r="I46" s="26">
        <v>248</v>
      </c>
      <c r="J46" s="26">
        <v>176</v>
      </c>
      <c r="K46" s="26">
        <v>130</v>
      </c>
      <c r="L46" s="26">
        <v>84</v>
      </c>
      <c r="M46" s="26">
        <v>368</v>
      </c>
      <c r="N46" s="51"/>
      <c r="O46" s="2">
        <v>315</v>
      </c>
      <c r="P46" s="10">
        <v>6.4</v>
      </c>
      <c r="Q46" s="14">
        <v>3.15</v>
      </c>
      <c r="R46" s="49" t="s">
        <v>37</v>
      </c>
      <c r="S46" s="22">
        <v>86</v>
      </c>
      <c r="T46" s="22">
        <v>144</v>
      </c>
      <c r="U46" s="190"/>
      <c r="V46" s="166"/>
      <c r="W46" s="192"/>
      <c r="X46" s="193"/>
      <c r="Y46" s="194"/>
    </row>
    <row r="47" spans="2:27" x14ac:dyDescent="0.25">
      <c r="B47" s="58">
        <v>43970</v>
      </c>
      <c r="C47" s="59">
        <v>308</v>
      </c>
      <c r="D47" s="59">
        <v>176</v>
      </c>
      <c r="E47" s="59"/>
      <c r="F47" s="59"/>
      <c r="G47" s="59"/>
      <c r="H47" s="59"/>
      <c r="I47" s="59">
        <v>252</v>
      </c>
      <c r="J47" s="59">
        <v>166</v>
      </c>
      <c r="K47" s="59">
        <v>139</v>
      </c>
      <c r="L47" s="59">
        <v>145</v>
      </c>
      <c r="M47" s="59">
        <v>380</v>
      </c>
      <c r="N47" s="51"/>
      <c r="O47" s="60">
        <v>336</v>
      </c>
      <c r="P47" s="61">
        <v>7.2</v>
      </c>
      <c r="Q47" s="62">
        <v>3.3</v>
      </c>
      <c r="R47" s="49" t="s">
        <v>37</v>
      </c>
      <c r="S47" s="63">
        <v>98</v>
      </c>
      <c r="T47" s="63">
        <v>190</v>
      </c>
      <c r="U47" s="190"/>
      <c r="V47" s="166"/>
      <c r="W47" s="192"/>
      <c r="X47" s="193"/>
      <c r="Y47" s="194"/>
    </row>
    <row r="48" spans="2:27" x14ac:dyDescent="0.25">
      <c r="B48" s="34">
        <v>43977</v>
      </c>
      <c r="C48" s="48" t="s">
        <v>37</v>
      </c>
      <c r="D48" s="26">
        <v>162</v>
      </c>
      <c r="E48" s="26"/>
      <c r="F48" s="26"/>
      <c r="G48" s="26"/>
      <c r="H48" s="26"/>
      <c r="I48" s="26">
        <v>236</v>
      </c>
      <c r="J48" s="26">
        <v>168</v>
      </c>
      <c r="K48" s="26">
        <v>132</v>
      </c>
      <c r="L48" s="26">
        <v>88</v>
      </c>
      <c r="M48" s="26">
        <v>368</v>
      </c>
      <c r="N48" s="51"/>
      <c r="O48" s="2">
        <v>320</v>
      </c>
      <c r="P48" s="10">
        <v>8.8000000000000007</v>
      </c>
      <c r="Q48" s="14">
        <v>6</v>
      </c>
      <c r="R48" s="49" t="s">
        <v>37</v>
      </c>
      <c r="S48" s="22">
        <v>107</v>
      </c>
      <c r="T48" s="22">
        <v>168</v>
      </c>
      <c r="U48" s="190"/>
      <c r="V48" s="166"/>
      <c r="W48" s="192"/>
      <c r="X48" s="193"/>
      <c r="Y48" s="194"/>
    </row>
    <row r="49" spans="2:27" x14ac:dyDescent="0.25">
      <c r="B49" s="34">
        <v>43983</v>
      </c>
      <c r="C49" s="48" t="s">
        <v>37</v>
      </c>
      <c r="D49" s="26">
        <v>158</v>
      </c>
      <c r="E49" s="26"/>
      <c r="F49" s="26"/>
      <c r="G49" s="26"/>
      <c r="H49" s="26"/>
      <c r="I49" s="26">
        <v>231</v>
      </c>
      <c r="J49" s="26">
        <v>176</v>
      </c>
      <c r="K49" s="26">
        <v>134</v>
      </c>
      <c r="L49" s="26">
        <v>88</v>
      </c>
      <c r="M49" s="26">
        <v>390</v>
      </c>
      <c r="N49" s="51"/>
      <c r="O49" s="2">
        <v>315</v>
      </c>
      <c r="P49" s="10">
        <v>9.5</v>
      </c>
      <c r="Q49" s="14">
        <v>4.4000000000000004</v>
      </c>
      <c r="R49" s="49" t="s">
        <v>37</v>
      </c>
      <c r="S49" s="22">
        <v>154</v>
      </c>
      <c r="T49" s="22">
        <v>166</v>
      </c>
      <c r="U49" s="190"/>
      <c r="V49" s="166"/>
      <c r="W49" s="192"/>
      <c r="X49" s="193"/>
      <c r="Y49" s="194"/>
    </row>
    <row r="50" spans="2:27" x14ac:dyDescent="0.25">
      <c r="B50" s="34">
        <v>43991</v>
      </c>
      <c r="C50" s="59">
        <v>159</v>
      </c>
      <c r="D50" s="26">
        <v>101</v>
      </c>
      <c r="E50" s="26"/>
      <c r="F50" s="26"/>
      <c r="G50" s="26"/>
      <c r="H50" s="26"/>
      <c r="I50" s="26">
        <v>176</v>
      </c>
      <c r="J50" s="26">
        <v>162</v>
      </c>
      <c r="K50" s="26">
        <v>84</v>
      </c>
      <c r="L50" s="26">
        <v>46</v>
      </c>
      <c r="M50" s="26">
        <v>352</v>
      </c>
      <c r="N50" s="51"/>
      <c r="O50" s="2">
        <v>210</v>
      </c>
      <c r="P50" s="10">
        <v>8.4</v>
      </c>
      <c r="Q50" s="14">
        <v>5.4</v>
      </c>
      <c r="R50" s="49" t="s">
        <v>37</v>
      </c>
      <c r="S50" s="22">
        <v>25</v>
      </c>
      <c r="T50" s="22">
        <v>192</v>
      </c>
      <c r="U50" s="190"/>
      <c r="V50" s="166"/>
      <c r="W50" s="192"/>
      <c r="X50" s="193"/>
      <c r="Y50" s="194"/>
      <c r="AA50" t="s">
        <v>59</v>
      </c>
    </row>
    <row r="51" spans="2:27" x14ac:dyDescent="0.25">
      <c r="B51" s="34">
        <v>43998</v>
      </c>
      <c r="C51" s="48" t="s">
        <v>37</v>
      </c>
      <c r="D51" s="26">
        <v>161</v>
      </c>
      <c r="E51" s="26"/>
      <c r="F51" s="26"/>
      <c r="G51" s="26"/>
      <c r="H51" s="26"/>
      <c r="I51" s="26">
        <v>214</v>
      </c>
      <c r="J51" s="26">
        <v>180</v>
      </c>
      <c r="K51" s="26">
        <v>123</v>
      </c>
      <c r="L51" s="26">
        <v>107</v>
      </c>
      <c r="M51" s="26">
        <v>390</v>
      </c>
      <c r="N51" s="51"/>
      <c r="O51" s="2">
        <v>326</v>
      </c>
      <c r="P51" s="10">
        <v>9.1999999999999993</v>
      </c>
      <c r="Q51" s="14">
        <v>4.2</v>
      </c>
      <c r="R51" s="49" t="s">
        <v>37</v>
      </c>
      <c r="S51" s="22">
        <v>115</v>
      </c>
      <c r="T51" s="22">
        <v>190</v>
      </c>
      <c r="U51" s="190"/>
      <c r="V51" s="166"/>
      <c r="W51" s="192"/>
      <c r="X51" s="193"/>
      <c r="Y51" s="194"/>
    </row>
    <row r="52" spans="2:27" x14ac:dyDescent="0.25">
      <c r="B52" s="34">
        <v>44004</v>
      </c>
      <c r="C52" s="59">
        <v>220</v>
      </c>
      <c r="D52" s="26">
        <v>132</v>
      </c>
      <c r="E52" s="26"/>
      <c r="F52" s="26"/>
      <c r="G52" s="26"/>
      <c r="H52" s="26"/>
      <c r="I52" s="26">
        <v>174</v>
      </c>
      <c r="J52" s="26">
        <v>147</v>
      </c>
      <c r="K52" s="26">
        <v>108</v>
      </c>
      <c r="L52" s="26">
        <v>75</v>
      </c>
      <c r="M52" s="26">
        <v>390</v>
      </c>
      <c r="N52" s="51"/>
      <c r="O52" s="2">
        <v>304</v>
      </c>
      <c r="P52" s="10">
        <v>8.4</v>
      </c>
      <c r="Q52" s="14">
        <v>3.48</v>
      </c>
      <c r="R52" s="49" t="s">
        <v>37</v>
      </c>
      <c r="S52" s="22">
        <v>112</v>
      </c>
      <c r="T52" s="22">
        <v>168</v>
      </c>
      <c r="U52" s="190"/>
      <c r="V52" s="166"/>
      <c r="W52" s="192"/>
      <c r="X52" s="193"/>
      <c r="Y52" s="194"/>
    </row>
    <row r="53" spans="2:27" x14ac:dyDescent="0.25">
      <c r="B53" s="34">
        <v>44012</v>
      </c>
      <c r="C53" s="59">
        <v>190</v>
      </c>
      <c r="D53" s="26">
        <v>172</v>
      </c>
      <c r="E53" s="26"/>
      <c r="F53" s="26"/>
      <c r="G53" s="26"/>
      <c r="H53" s="26"/>
      <c r="I53" s="26">
        <v>170</v>
      </c>
      <c r="J53" s="26">
        <v>153</v>
      </c>
      <c r="K53" s="26">
        <v>145</v>
      </c>
      <c r="L53" s="26">
        <v>141</v>
      </c>
      <c r="M53" s="26">
        <v>341</v>
      </c>
      <c r="N53" s="51"/>
      <c r="O53" s="2">
        <v>252</v>
      </c>
      <c r="P53" s="10">
        <v>7.9</v>
      </c>
      <c r="Q53" s="14">
        <v>5.0999999999999996</v>
      </c>
      <c r="R53" s="49" t="s">
        <v>37</v>
      </c>
      <c r="S53" s="22">
        <v>96</v>
      </c>
      <c r="T53" s="22">
        <v>134</v>
      </c>
      <c r="U53" s="190"/>
      <c r="V53" s="166"/>
      <c r="W53" s="192"/>
      <c r="X53" s="193"/>
      <c r="Y53" s="194"/>
    </row>
    <row r="54" spans="2:27" x14ac:dyDescent="0.25">
      <c r="B54" s="34">
        <v>44019</v>
      </c>
      <c r="C54" s="59">
        <v>227</v>
      </c>
      <c r="D54" s="26">
        <v>174</v>
      </c>
      <c r="E54" s="26"/>
      <c r="F54" s="26"/>
      <c r="G54" s="26"/>
      <c r="H54" s="26"/>
      <c r="I54" s="26">
        <v>172</v>
      </c>
      <c r="J54" s="26">
        <v>149</v>
      </c>
      <c r="K54" s="26">
        <v>141</v>
      </c>
      <c r="L54" s="26">
        <v>160</v>
      </c>
      <c r="M54" s="26">
        <v>362</v>
      </c>
      <c r="N54" s="51"/>
      <c r="O54" s="2">
        <v>273</v>
      </c>
      <c r="P54" s="10">
        <v>10.1</v>
      </c>
      <c r="Q54" s="14">
        <v>6.8</v>
      </c>
      <c r="R54" s="49" t="s">
        <v>37</v>
      </c>
      <c r="S54" s="22">
        <v>108</v>
      </c>
      <c r="T54" s="22">
        <v>137</v>
      </c>
      <c r="U54" s="190"/>
      <c r="V54" s="166"/>
      <c r="W54" s="192"/>
      <c r="X54" s="193"/>
      <c r="Y54" s="194"/>
    </row>
    <row r="55" spans="2:27" x14ac:dyDescent="0.25">
      <c r="B55" s="34">
        <v>44026</v>
      </c>
      <c r="C55" s="74" t="s">
        <v>41</v>
      </c>
      <c r="D55" s="26">
        <v>198</v>
      </c>
      <c r="E55" s="26"/>
      <c r="F55" s="26"/>
      <c r="G55" s="26"/>
      <c r="H55" s="26"/>
      <c r="I55" s="26">
        <v>182</v>
      </c>
      <c r="J55" s="26">
        <v>163</v>
      </c>
      <c r="K55" s="26">
        <v>176</v>
      </c>
      <c r="L55" s="26">
        <v>162</v>
      </c>
      <c r="M55" s="26">
        <v>357</v>
      </c>
      <c r="N55" s="51"/>
      <c r="O55" s="2">
        <v>278</v>
      </c>
      <c r="P55" s="10">
        <v>6.6</v>
      </c>
      <c r="Q55" s="14">
        <v>4.5</v>
      </c>
      <c r="R55" s="49" t="s">
        <v>37</v>
      </c>
      <c r="S55" s="22">
        <v>103</v>
      </c>
      <c r="T55" s="22">
        <v>139</v>
      </c>
      <c r="U55" s="190"/>
      <c r="V55" s="166"/>
      <c r="W55" s="192"/>
      <c r="X55" s="193"/>
      <c r="Y55" s="194"/>
      <c r="AA55" t="s">
        <v>60</v>
      </c>
    </row>
    <row r="56" spans="2:27" x14ac:dyDescent="0.25">
      <c r="B56" s="34">
        <v>44033</v>
      </c>
      <c r="C56" s="74" t="s">
        <v>41</v>
      </c>
      <c r="D56" s="26">
        <v>172</v>
      </c>
      <c r="E56" s="26"/>
      <c r="F56" s="26"/>
      <c r="G56" s="26"/>
      <c r="H56" s="26"/>
      <c r="I56" s="26">
        <v>168</v>
      </c>
      <c r="J56" s="26">
        <v>162</v>
      </c>
      <c r="K56" s="26">
        <v>141</v>
      </c>
      <c r="L56" s="26">
        <v>103</v>
      </c>
      <c r="M56" s="26">
        <v>336</v>
      </c>
      <c r="N56" s="51"/>
      <c r="O56" s="2">
        <v>257</v>
      </c>
      <c r="P56" s="10">
        <v>8.9</v>
      </c>
      <c r="Q56" s="14">
        <v>5.3</v>
      </c>
      <c r="R56" s="49" t="s">
        <v>37</v>
      </c>
      <c r="S56" s="22">
        <v>92</v>
      </c>
      <c r="T56" s="22">
        <v>114</v>
      </c>
      <c r="U56" s="190"/>
      <c r="V56" s="166"/>
      <c r="W56" s="192"/>
      <c r="X56" s="193"/>
      <c r="Y56" s="194"/>
    </row>
    <row r="57" spans="2:27" x14ac:dyDescent="0.25">
      <c r="B57" s="34">
        <v>44040</v>
      </c>
      <c r="C57" s="59">
        <v>201</v>
      </c>
      <c r="D57" s="26">
        <v>174</v>
      </c>
      <c r="E57" s="26"/>
      <c r="F57" s="26"/>
      <c r="G57" s="26"/>
      <c r="H57" s="26"/>
      <c r="I57" s="26">
        <v>194</v>
      </c>
      <c r="J57" s="26">
        <v>162</v>
      </c>
      <c r="K57" s="26">
        <v>200</v>
      </c>
      <c r="L57" s="26">
        <v>174</v>
      </c>
      <c r="M57" s="26">
        <v>362</v>
      </c>
      <c r="N57" s="51"/>
      <c r="O57" s="2">
        <v>247</v>
      </c>
      <c r="P57" s="10">
        <v>6.8</v>
      </c>
      <c r="Q57" s="14">
        <v>5.5</v>
      </c>
      <c r="R57" s="49" t="s">
        <v>37</v>
      </c>
      <c r="S57" s="22">
        <v>81</v>
      </c>
      <c r="T57" s="22">
        <v>120</v>
      </c>
      <c r="U57" s="190"/>
      <c r="V57" s="166"/>
      <c r="W57" s="192"/>
      <c r="X57" s="193"/>
      <c r="Y57" s="194"/>
    </row>
    <row r="58" spans="2:27" x14ac:dyDescent="0.25">
      <c r="B58" s="34">
        <v>44047</v>
      </c>
      <c r="C58" s="59">
        <v>175</v>
      </c>
      <c r="D58" s="26">
        <v>141</v>
      </c>
      <c r="E58" s="26"/>
      <c r="F58" s="26"/>
      <c r="G58" s="26"/>
      <c r="H58" s="26"/>
      <c r="I58" s="26">
        <v>183</v>
      </c>
      <c r="J58" s="26">
        <v>169</v>
      </c>
      <c r="K58" s="26">
        <v>163</v>
      </c>
      <c r="L58" s="26">
        <v>101</v>
      </c>
      <c r="M58" s="26">
        <v>310</v>
      </c>
      <c r="N58" s="26">
        <v>183</v>
      </c>
      <c r="O58" s="2">
        <v>262</v>
      </c>
      <c r="P58" s="10">
        <v>7</v>
      </c>
      <c r="Q58" s="14">
        <v>5.9</v>
      </c>
      <c r="R58" s="49" t="s">
        <v>37</v>
      </c>
      <c r="S58" s="22">
        <v>94</v>
      </c>
      <c r="T58" s="22">
        <v>108</v>
      </c>
      <c r="U58" s="190"/>
      <c r="V58" s="166"/>
      <c r="W58" s="192"/>
      <c r="X58" s="193"/>
      <c r="Y58" s="194"/>
    </row>
    <row r="59" spans="2:27" x14ac:dyDescent="0.25">
      <c r="B59" s="34">
        <v>44054</v>
      </c>
      <c r="C59" s="74" t="s">
        <v>41</v>
      </c>
      <c r="D59" s="26">
        <v>185</v>
      </c>
      <c r="E59" s="26"/>
      <c r="F59" s="26"/>
      <c r="G59" s="26"/>
      <c r="H59" s="26"/>
      <c r="I59" s="26">
        <v>187</v>
      </c>
      <c r="J59" s="26">
        <v>172</v>
      </c>
      <c r="K59" s="26">
        <v>194</v>
      </c>
      <c r="L59" s="26">
        <v>178</v>
      </c>
      <c r="M59" s="26">
        <v>370</v>
      </c>
      <c r="N59" s="26">
        <v>204</v>
      </c>
      <c r="O59" s="2">
        <v>252</v>
      </c>
      <c r="P59" s="10">
        <v>7.5</v>
      </c>
      <c r="Q59" s="14">
        <v>5.6</v>
      </c>
      <c r="R59" s="49" t="s">
        <v>37</v>
      </c>
      <c r="S59" s="22">
        <v>82</v>
      </c>
      <c r="T59" s="22">
        <v>89</v>
      </c>
      <c r="U59" s="190"/>
      <c r="V59" s="166"/>
      <c r="W59" s="192"/>
      <c r="X59" s="193"/>
      <c r="Y59" s="194"/>
    </row>
    <row r="60" spans="2:27" x14ac:dyDescent="0.25">
      <c r="B60" s="34">
        <v>44061</v>
      </c>
      <c r="C60" s="59">
        <v>189</v>
      </c>
      <c r="D60" s="26">
        <v>155</v>
      </c>
      <c r="E60" s="26"/>
      <c r="F60" s="26"/>
      <c r="G60" s="26"/>
      <c r="H60" s="26"/>
      <c r="I60" s="26">
        <v>155</v>
      </c>
      <c r="J60" s="26">
        <v>149</v>
      </c>
      <c r="K60" s="26">
        <v>181</v>
      </c>
      <c r="L60" s="26">
        <v>130</v>
      </c>
      <c r="M60" s="26">
        <v>336</v>
      </c>
      <c r="N60" s="26">
        <v>175</v>
      </c>
      <c r="O60" s="2">
        <v>252</v>
      </c>
      <c r="P60" s="10">
        <v>4.5999999999999996</v>
      </c>
      <c r="Q60" s="14">
        <v>5.8</v>
      </c>
      <c r="R60" s="49" t="s">
        <v>37</v>
      </c>
      <c r="S60" s="22">
        <v>80</v>
      </c>
      <c r="T60" s="22">
        <v>92</v>
      </c>
      <c r="U60" s="190"/>
      <c r="V60" s="166"/>
      <c r="W60" s="192"/>
      <c r="X60" s="193"/>
      <c r="Y60" s="194"/>
    </row>
    <row r="61" spans="2:27" x14ac:dyDescent="0.25">
      <c r="B61" s="34">
        <v>44068</v>
      </c>
      <c r="C61" s="59">
        <v>254</v>
      </c>
      <c r="D61" s="26">
        <v>167</v>
      </c>
      <c r="E61" s="26"/>
      <c r="F61" s="26"/>
      <c r="G61" s="26"/>
      <c r="H61" s="26"/>
      <c r="I61" s="26">
        <v>187</v>
      </c>
      <c r="J61" s="26">
        <v>163</v>
      </c>
      <c r="K61" s="26">
        <v>174</v>
      </c>
      <c r="L61" s="26">
        <v>154</v>
      </c>
      <c r="M61" s="26">
        <v>358</v>
      </c>
      <c r="N61" s="26">
        <v>167</v>
      </c>
      <c r="O61" s="2">
        <v>248</v>
      </c>
      <c r="P61" s="10">
        <v>7.9</v>
      </c>
      <c r="Q61" s="14">
        <v>7.32</v>
      </c>
      <c r="R61" s="49" t="s">
        <v>37</v>
      </c>
      <c r="S61" s="22">
        <v>73</v>
      </c>
      <c r="T61" s="22">
        <v>113</v>
      </c>
      <c r="U61" s="190"/>
      <c r="V61" s="166"/>
      <c r="W61" s="192"/>
      <c r="X61" s="193"/>
      <c r="Y61" s="194"/>
    </row>
    <row r="62" spans="2:27" x14ac:dyDescent="0.25">
      <c r="B62" s="34">
        <v>44075</v>
      </c>
      <c r="C62" s="59">
        <v>192</v>
      </c>
      <c r="D62" s="26">
        <v>155</v>
      </c>
      <c r="E62" s="26"/>
      <c r="F62" s="26"/>
      <c r="G62" s="26"/>
      <c r="H62" s="26"/>
      <c r="I62" s="26">
        <v>181</v>
      </c>
      <c r="J62" s="26">
        <v>153</v>
      </c>
      <c r="K62" s="26">
        <v>118</v>
      </c>
      <c r="L62" s="26">
        <v>113</v>
      </c>
      <c r="M62" s="26">
        <v>341</v>
      </c>
      <c r="N62" s="26">
        <v>183</v>
      </c>
      <c r="O62" s="2">
        <v>194</v>
      </c>
      <c r="P62" s="10">
        <v>4</v>
      </c>
      <c r="Q62" s="14">
        <v>6.4</v>
      </c>
      <c r="R62" s="49" t="s">
        <v>37</v>
      </c>
      <c r="S62" s="22">
        <v>44</v>
      </c>
      <c r="T62" s="22">
        <v>139</v>
      </c>
      <c r="U62" s="190"/>
      <c r="V62" s="166"/>
      <c r="W62" s="192"/>
      <c r="X62" s="193"/>
      <c r="Y62" s="194"/>
    </row>
    <row r="63" spans="2:27" x14ac:dyDescent="0.25">
      <c r="B63" s="34">
        <v>44082</v>
      </c>
      <c r="C63" s="74" t="s">
        <v>41</v>
      </c>
      <c r="D63" s="26">
        <v>167</v>
      </c>
      <c r="E63" s="26"/>
      <c r="F63" s="26"/>
      <c r="G63" s="26"/>
      <c r="H63" s="26"/>
      <c r="I63" s="26">
        <v>172</v>
      </c>
      <c r="J63" s="26">
        <v>160</v>
      </c>
      <c r="K63" s="26">
        <v>168</v>
      </c>
      <c r="L63" s="26">
        <v>141</v>
      </c>
      <c r="M63" s="26">
        <v>368</v>
      </c>
      <c r="N63" s="26">
        <v>205</v>
      </c>
      <c r="O63" s="2">
        <v>268</v>
      </c>
      <c r="P63" s="10">
        <v>6.8</v>
      </c>
      <c r="Q63" s="14">
        <v>5.9</v>
      </c>
      <c r="R63" s="49" t="s">
        <v>37</v>
      </c>
      <c r="S63" s="22">
        <v>40</v>
      </c>
      <c r="T63" s="22">
        <v>122</v>
      </c>
      <c r="U63" s="190"/>
      <c r="V63" s="166"/>
      <c r="W63" s="192"/>
      <c r="X63" s="193"/>
      <c r="Y63" s="194"/>
    </row>
    <row r="64" spans="2:27" x14ac:dyDescent="0.25">
      <c r="B64" s="34">
        <v>44089</v>
      </c>
      <c r="C64" s="74" t="s">
        <v>41</v>
      </c>
      <c r="D64" s="26">
        <v>184</v>
      </c>
      <c r="E64" s="26"/>
      <c r="F64" s="26"/>
      <c r="G64" s="26"/>
      <c r="H64" s="26"/>
      <c r="I64" s="26">
        <v>211</v>
      </c>
      <c r="J64" s="26">
        <v>160</v>
      </c>
      <c r="K64" s="26">
        <v>161</v>
      </c>
      <c r="L64" s="26">
        <v>185</v>
      </c>
      <c r="M64" s="26">
        <v>357</v>
      </c>
      <c r="N64" s="52" t="s">
        <v>37</v>
      </c>
      <c r="O64" s="2">
        <v>253</v>
      </c>
      <c r="P64" s="10">
        <v>7.9</v>
      </c>
      <c r="Q64" s="14">
        <v>7.3</v>
      </c>
      <c r="R64" s="49" t="s">
        <v>37</v>
      </c>
      <c r="S64" s="22">
        <v>52</v>
      </c>
      <c r="T64" s="22">
        <v>139</v>
      </c>
      <c r="U64" s="190"/>
      <c r="V64" s="166"/>
      <c r="W64" s="192"/>
      <c r="X64" s="193"/>
      <c r="Y64" s="194"/>
    </row>
    <row r="65" spans="2:25" x14ac:dyDescent="0.25">
      <c r="B65" s="34">
        <v>44096</v>
      </c>
      <c r="C65" s="59">
        <v>230</v>
      </c>
      <c r="D65" s="26">
        <v>196</v>
      </c>
      <c r="E65" s="26"/>
      <c r="F65" s="26"/>
      <c r="G65" s="26"/>
      <c r="H65" s="26"/>
      <c r="I65" s="26">
        <v>187</v>
      </c>
      <c r="J65" s="26">
        <v>172</v>
      </c>
      <c r="K65" s="26">
        <v>172</v>
      </c>
      <c r="L65" s="26">
        <v>195</v>
      </c>
      <c r="M65" s="26">
        <v>390</v>
      </c>
      <c r="N65" s="26">
        <v>231</v>
      </c>
      <c r="O65" s="2">
        <v>278</v>
      </c>
      <c r="P65" s="10">
        <v>6.7</v>
      </c>
      <c r="Q65" s="14">
        <v>6.6</v>
      </c>
      <c r="R65" s="49" t="s">
        <v>37</v>
      </c>
      <c r="S65" s="22">
        <v>50</v>
      </c>
      <c r="T65" s="22">
        <v>128</v>
      </c>
      <c r="U65" s="190"/>
      <c r="V65" s="166"/>
      <c r="W65" s="192"/>
      <c r="X65" s="193"/>
      <c r="Y65" s="194"/>
    </row>
    <row r="66" spans="2:25" x14ac:dyDescent="0.25">
      <c r="B66" s="34">
        <v>44103</v>
      </c>
      <c r="C66" s="59">
        <v>202</v>
      </c>
      <c r="D66" s="26">
        <v>162</v>
      </c>
      <c r="E66" s="26"/>
      <c r="F66" s="26"/>
      <c r="G66" s="26"/>
      <c r="H66" s="26"/>
      <c r="I66" s="26">
        <v>174</v>
      </c>
      <c r="J66" s="26">
        <v>141</v>
      </c>
      <c r="K66" s="26">
        <v>197</v>
      </c>
      <c r="L66" s="26">
        <v>210</v>
      </c>
      <c r="M66" s="26">
        <v>341</v>
      </c>
      <c r="N66" s="26">
        <v>189</v>
      </c>
      <c r="O66" s="2">
        <v>231</v>
      </c>
      <c r="P66" s="10">
        <v>6.5</v>
      </c>
      <c r="Q66" s="14">
        <v>6.5</v>
      </c>
      <c r="R66" s="49" t="s">
        <v>37</v>
      </c>
      <c r="S66" s="22">
        <v>38</v>
      </c>
      <c r="T66" s="22">
        <v>158</v>
      </c>
      <c r="U66" s="190"/>
      <c r="V66" s="166"/>
      <c r="W66" s="192"/>
      <c r="X66" s="193"/>
      <c r="Y66" s="194"/>
    </row>
    <row r="67" spans="2:25" x14ac:dyDescent="0.25">
      <c r="B67" s="34">
        <v>44110</v>
      </c>
      <c r="C67" s="59">
        <v>215</v>
      </c>
      <c r="D67" s="26">
        <v>197</v>
      </c>
      <c r="E67" s="26"/>
      <c r="F67" s="26"/>
      <c r="G67" s="26"/>
      <c r="H67" s="26"/>
      <c r="I67" s="26">
        <v>202</v>
      </c>
      <c r="J67" s="26">
        <v>178</v>
      </c>
      <c r="K67" s="26">
        <v>181</v>
      </c>
      <c r="L67" s="26">
        <v>218</v>
      </c>
      <c r="M67" s="26">
        <v>390</v>
      </c>
      <c r="N67" s="26">
        <v>220</v>
      </c>
      <c r="O67" s="2">
        <v>257</v>
      </c>
      <c r="P67" s="10">
        <v>7</v>
      </c>
      <c r="Q67" s="14">
        <v>6.4</v>
      </c>
      <c r="R67" s="49" t="s">
        <v>37</v>
      </c>
      <c r="S67" s="22">
        <v>49</v>
      </c>
      <c r="T67" s="22">
        <v>166</v>
      </c>
      <c r="U67" s="190"/>
      <c r="V67" s="166"/>
      <c r="W67" s="192"/>
      <c r="X67" s="193"/>
      <c r="Y67" s="194"/>
    </row>
    <row r="68" spans="2:25" x14ac:dyDescent="0.25">
      <c r="B68" s="34">
        <v>44117</v>
      </c>
      <c r="C68" s="59">
        <v>230</v>
      </c>
      <c r="D68" s="26">
        <v>242</v>
      </c>
      <c r="E68" s="26"/>
      <c r="F68" s="26"/>
      <c r="G68" s="26"/>
      <c r="H68" s="26"/>
      <c r="I68" s="26">
        <v>205</v>
      </c>
      <c r="J68" s="26">
        <v>178</v>
      </c>
      <c r="K68" s="26">
        <v>268</v>
      </c>
      <c r="L68" s="26">
        <v>231</v>
      </c>
      <c r="M68" s="26">
        <v>380</v>
      </c>
      <c r="N68" s="26">
        <v>226</v>
      </c>
      <c r="O68" s="2">
        <v>273</v>
      </c>
      <c r="P68" s="10">
        <v>7.9</v>
      </c>
      <c r="Q68" s="14">
        <v>7.8</v>
      </c>
      <c r="R68" s="49" t="s">
        <v>37</v>
      </c>
      <c r="S68" s="22">
        <v>52</v>
      </c>
      <c r="T68" s="22">
        <v>167</v>
      </c>
      <c r="U68" s="190"/>
      <c r="V68" s="166"/>
      <c r="W68" s="192"/>
      <c r="X68" s="193"/>
      <c r="Y68" s="194"/>
    </row>
    <row r="69" spans="2:25" x14ac:dyDescent="0.25">
      <c r="B69" s="34">
        <v>44124</v>
      </c>
      <c r="C69" s="59">
        <v>200</v>
      </c>
      <c r="D69" s="26">
        <v>173</v>
      </c>
      <c r="E69" s="26"/>
      <c r="F69" s="26"/>
      <c r="G69" s="26"/>
      <c r="H69" s="26"/>
      <c r="I69" s="26">
        <v>170</v>
      </c>
      <c r="J69" s="26">
        <v>110</v>
      </c>
      <c r="K69" s="26">
        <v>132</v>
      </c>
      <c r="L69" s="26">
        <v>200</v>
      </c>
      <c r="M69" s="26">
        <v>380</v>
      </c>
      <c r="N69" s="26">
        <v>176</v>
      </c>
      <c r="O69" s="2">
        <v>214</v>
      </c>
      <c r="P69" s="10">
        <v>6.8</v>
      </c>
      <c r="Q69" s="14">
        <v>5.5</v>
      </c>
      <c r="R69" s="49" t="s">
        <v>37</v>
      </c>
      <c r="S69" s="22">
        <v>52</v>
      </c>
      <c r="T69" s="22">
        <v>168</v>
      </c>
      <c r="U69" s="190"/>
      <c r="V69" s="166"/>
      <c r="W69" s="192"/>
      <c r="X69" s="193"/>
      <c r="Y69" s="194"/>
    </row>
    <row r="70" spans="2:25" x14ac:dyDescent="0.25">
      <c r="B70" s="34">
        <v>44131</v>
      </c>
      <c r="C70" s="59">
        <v>238</v>
      </c>
      <c r="D70" s="26">
        <v>191</v>
      </c>
      <c r="E70" s="26"/>
      <c r="F70" s="26"/>
      <c r="G70" s="26"/>
      <c r="H70" s="26"/>
      <c r="I70" s="26">
        <v>202</v>
      </c>
      <c r="J70" s="26">
        <v>166</v>
      </c>
      <c r="K70" s="26">
        <v>132</v>
      </c>
      <c r="L70" s="26">
        <v>189</v>
      </c>
      <c r="M70" s="26"/>
      <c r="N70" s="26">
        <v>215</v>
      </c>
      <c r="O70" s="2">
        <v>242</v>
      </c>
      <c r="P70" s="10">
        <v>6.7</v>
      </c>
      <c r="Q70" s="14">
        <v>5.8</v>
      </c>
      <c r="R70" s="49" t="s">
        <v>37</v>
      </c>
      <c r="S70" s="22">
        <v>49</v>
      </c>
      <c r="T70" s="22">
        <v>182</v>
      </c>
      <c r="U70" s="190"/>
      <c r="V70" s="166"/>
      <c r="W70" s="192"/>
      <c r="X70" s="193"/>
      <c r="Y70" s="194"/>
    </row>
    <row r="71" spans="2:25" x14ac:dyDescent="0.25">
      <c r="B71" s="34">
        <v>44138</v>
      </c>
      <c r="C71" s="59">
        <v>212</v>
      </c>
      <c r="D71" s="26">
        <v>147</v>
      </c>
      <c r="E71" s="26"/>
      <c r="F71" s="26"/>
      <c r="G71" s="26"/>
      <c r="H71" s="26"/>
      <c r="I71" s="26">
        <v>187</v>
      </c>
      <c r="J71" s="26">
        <v>155</v>
      </c>
      <c r="K71" s="26">
        <v>178</v>
      </c>
      <c r="L71" s="26">
        <v>208</v>
      </c>
      <c r="M71" s="26">
        <v>362</v>
      </c>
      <c r="N71" s="26">
        <v>202</v>
      </c>
      <c r="O71" s="2">
        <v>220</v>
      </c>
      <c r="P71" s="10">
        <v>7</v>
      </c>
      <c r="Q71" s="14">
        <v>5.9</v>
      </c>
      <c r="R71" s="49" t="s">
        <v>37</v>
      </c>
      <c r="S71" s="22">
        <v>68</v>
      </c>
      <c r="T71" s="22">
        <v>166</v>
      </c>
      <c r="U71" s="190"/>
      <c r="V71" s="166"/>
      <c r="W71" s="192"/>
      <c r="X71" s="193"/>
      <c r="Y71" s="194"/>
    </row>
    <row r="72" spans="2:25" x14ac:dyDescent="0.25">
      <c r="B72" s="34">
        <v>44145</v>
      </c>
      <c r="C72" s="51"/>
      <c r="D72" s="26">
        <v>185</v>
      </c>
      <c r="E72" s="26"/>
      <c r="F72" s="26"/>
      <c r="G72" s="26"/>
      <c r="H72" s="26"/>
      <c r="I72" s="51"/>
      <c r="J72" s="26">
        <v>132</v>
      </c>
      <c r="K72" s="51"/>
      <c r="L72" s="26">
        <v>204</v>
      </c>
      <c r="M72" s="51"/>
      <c r="N72" s="26">
        <v>242</v>
      </c>
      <c r="O72" s="2">
        <v>226</v>
      </c>
      <c r="P72" s="51"/>
      <c r="Q72" s="51"/>
      <c r="R72" s="51"/>
      <c r="S72" s="51"/>
      <c r="T72" s="22">
        <v>149</v>
      </c>
      <c r="U72" s="190"/>
      <c r="V72" s="166"/>
      <c r="W72" s="192"/>
      <c r="X72" s="193"/>
      <c r="Y72" s="194"/>
    </row>
    <row r="73" spans="2:25" x14ac:dyDescent="0.25">
      <c r="B73" s="34">
        <v>44152</v>
      </c>
      <c r="C73" s="51"/>
      <c r="D73" s="26">
        <v>193</v>
      </c>
      <c r="E73" s="26"/>
      <c r="F73" s="26"/>
      <c r="G73" s="26"/>
      <c r="H73" s="26"/>
      <c r="I73" s="51"/>
      <c r="J73" s="26">
        <v>160</v>
      </c>
      <c r="K73" s="51"/>
      <c r="L73" s="26">
        <v>210</v>
      </c>
      <c r="M73" s="51"/>
      <c r="N73" s="26">
        <v>242</v>
      </c>
      <c r="O73" s="2">
        <v>231</v>
      </c>
      <c r="P73" s="51"/>
      <c r="Q73" s="51"/>
      <c r="R73" s="51"/>
      <c r="S73" s="51"/>
      <c r="T73" s="22">
        <v>168</v>
      </c>
      <c r="U73" s="190"/>
      <c r="V73" s="166"/>
      <c r="W73" s="192"/>
      <c r="X73" s="193"/>
      <c r="Y73" s="194"/>
    </row>
    <row r="74" spans="2:25" x14ac:dyDescent="0.25">
      <c r="B74" s="34">
        <v>44159</v>
      </c>
      <c r="C74" s="51"/>
      <c r="D74" s="26">
        <v>197</v>
      </c>
      <c r="E74" s="26"/>
      <c r="F74" s="26"/>
      <c r="G74" s="26"/>
      <c r="H74" s="26"/>
      <c r="I74" s="51"/>
      <c r="J74" s="26">
        <v>168</v>
      </c>
      <c r="K74" s="51"/>
      <c r="L74" s="26">
        <v>247</v>
      </c>
      <c r="M74" s="51"/>
      <c r="N74" s="26">
        <v>242</v>
      </c>
      <c r="O74" s="2">
        <v>257</v>
      </c>
      <c r="P74" s="51"/>
      <c r="Q74" s="51"/>
      <c r="R74" s="51"/>
      <c r="S74" s="51"/>
      <c r="T74" s="22">
        <v>187</v>
      </c>
      <c r="U74" s="190"/>
      <c r="V74" s="166"/>
      <c r="W74" s="192"/>
      <c r="X74" s="193"/>
      <c r="Y74" s="194"/>
    </row>
    <row r="75" spans="2:25" x14ac:dyDescent="0.25">
      <c r="B75" s="34">
        <v>44166</v>
      </c>
      <c r="C75" s="51"/>
      <c r="D75" s="52" t="s">
        <v>37</v>
      </c>
      <c r="E75" s="52"/>
      <c r="F75" s="52"/>
      <c r="G75" s="52"/>
      <c r="H75" s="52"/>
      <c r="I75" s="51"/>
      <c r="J75" s="26">
        <v>177</v>
      </c>
      <c r="K75" s="51"/>
      <c r="L75" s="26">
        <v>210</v>
      </c>
      <c r="M75" s="51"/>
      <c r="N75" s="26">
        <v>226</v>
      </c>
      <c r="O75" s="2">
        <v>220</v>
      </c>
      <c r="P75" s="121" t="s">
        <v>24</v>
      </c>
      <c r="Q75" s="51"/>
      <c r="R75" s="122" t="s">
        <v>37</v>
      </c>
      <c r="S75" s="123" t="s">
        <v>37</v>
      </c>
      <c r="T75" s="22">
        <v>191</v>
      </c>
      <c r="U75" s="190"/>
      <c r="V75" s="166"/>
      <c r="W75" s="192"/>
      <c r="X75" s="193"/>
      <c r="Y75" s="194"/>
    </row>
    <row r="76" spans="2:25" x14ac:dyDescent="0.25">
      <c r="B76" s="34">
        <v>44173</v>
      </c>
      <c r="C76" s="51"/>
      <c r="D76" s="52" t="s">
        <v>37</v>
      </c>
      <c r="E76" s="52"/>
      <c r="F76" s="52"/>
      <c r="G76" s="52"/>
      <c r="H76" s="52"/>
      <c r="I76" s="51"/>
      <c r="J76" s="26">
        <v>160</v>
      </c>
      <c r="K76" s="51"/>
      <c r="L76" s="26">
        <v>206</v>
      </c>
      <c r="M76" s="51"/>
      <c r="N76" s="26">
        <v>200</v>
      </c>
      <c r="O76" s="2">
        <v>257</v>
      </c>
      <c r="P76" s="121" t="s">
        <v>24</v>
      </c>
      <c r="Q76" s="51"/>
      <c r="R76" s="122" t="s">
        <v>37</v>
      </c>
      <c r="S76" s="123" t="s">
        <v>37</v>
      </c>
      <c r="T76" s="22">
        <v>166</v>
      </c>
      <c r="U76" s="190"/>
      <c r="V76" s="166"/>
      <c r="W76" s="192"/>
      <c r="X76" s="193"/>
      <c r="Y76" s="194"/>
    </row>
    <row r="77" spans="2:25" x14ac:dyDescent="0.25">
      <c r="B77" s="34">
        <v>44180</v>
      </c>
      <c r="C77" s="51"/>
      <c r="D77" s="52" t="s">
        <v>37</v>
      </c>
      <c r="E77" s="52"/>
      <c r="F77" s="52"/>
      <c r="G77" s="52"/>
      <c r="H77" s="52"/>
      <c r="I77" s="51"/>
      <c r="J77" s="26">
        <v>226</v>
      </c>
      <c r="K77" s="51"/>
      <c r="L77" s="26">
        <v>166</v>
      </c>
      <c r="M77" s="51"/>
      <c r="N77" s="26">
        <v>231</v>
      </c>
      <c r="O77" s="2">
        <v>278</v>
      </c>
      <c r="P77" s="121" t="s">
        <v>24</v>
      </c>
      <c r="Q77" s="51"/>
      <c r="R77" s="122" t="s">
        <v>37</v>
      </c>
      <c r="S77" s="123" t="s">
        <v>37</v>
      </c>
      <c r="T77" s="22">
        <v>178</v>
      </c>
      <c r="U77" s="190"/>
      <c r="V77" s="166"/>
      <c r="W77" s="192"/>
      <c r="X77" s="193"/>
      <c r="Y77" s="194"/>
    </row>
    <row r="78" spans="2:25" x14ac:dyDescent="0.25">
      <c r="B78" s="34">
        <v>44187</v>
      </c>
      <c r="C78" s="51"/>
      <c r="D78" s="52" t="s">
        <v>37</v>
      </c>
      <c r="E78" s="52"/>
      <c r="F78" s="52"/>
      <c r="G78" s="52"/>
      <c r="H78" s="52"/>
      <c r="I78" s="51"/>
      <c r="J78" s="26">
        <v>170</v>
      </c>
      <c r="K78" s="51"/>
      <c r="L78" s="26">
        <v>210</v>
      </c>
      <c r="M78" s="51"/>
      <c r="N78" s="26">
        <v>215</v>
      </c>
      <c r="O78" s="2">
        <v>226</v>
      </c>
      <c r="P78" s="121" t="s">
        <v>24</v>
      </c>
      <c r="Q78" s="51"/>
      <c r="R78" s="122" t="s">
        <v>37</v>
      </c>
      <c r="S78" s="123" t="s">
        <v>37</v>
      </c>
      <c r="T78" s="22">
        <v>187</v>
      </c>
      <c r="U78" s="190"/>
      <c r="V78" s="166"/>
      <c r="W78" s="192"/>
      <c r="X78" s="193"/>
      <c r="Y78" s="194"/>
    </row>
    <row r="79" spans="2:25" x14ac:dyDescent="0.25">
      <c r="B79" s="34">
        <v>44194</v>
      </c>
      <c r="C79" s="51"/>
      <c r="D79" s="26">
        <v>218</v>
      </c>
      <c r="E79" s="26"/>
      <c r="F79" s="26"/>
      <c r="G79" s="26"/>
      <c r="H79" s="26"/>
      <c r="I79" s="51"/>
      <c r="J79" s="26">
        <v>220</v>
      </c>
      <c r="K79" s="51"/>
      <c r="L79" s="26">
        <v>289</v>
      </c>
      <c r="M79" s="51"/>
      <c r="N79" s="26">
        <v>247</v>
      </c>
      <c r="O79" s="2">
        <v>268</v>
      </c>
      <c r="P79" s="121" t="s">
        <v>24</v>
      </c>
      <c r="Q79" s="51"/>
      <c r="R79" s="122" t="s">
        <v>37</v>
      </c>
      <c r="S79" s="123" t="s">
        <v>37</v>
      </c>
      <c r="T79" s="22">
        <v>197</v>
      </c>
      <c r="U79" s="190"/>
      <c r="V79" s="166"/>
      <c r="W79" s="192"/>
      <c r="X79" s="193"/>
      <c r="Y79" s="194"/>
    </row>
    <row r="80" spans="2:25" x14ac:dyDescent="0.25">
      <c r="B80" s="34">
        <v>44201</v>
      </c>
      <c r="C80" s="51"/>
      <c r="D80" s="26">
        <v>217</v>
      </c>
      <c r="E80" s="26"/>
      <c r="F80" s="26"/>
      <c r="G80" s="26"/>
      <c r="H80" s="26"/>
      <c r="I80" s="51"/>
      <c r="J80" s="26">
        <v>173</v>
      </c>
      <c r="K80" s="51"/>
      <c r="L80" s="26">
        <v>215</v>
      </c>
      <c r="M80" s="51"/>
      <c r="N80" s="52" t="s">
        <v>37</v>
      </c>
      <c r="O80" s="2">
        <v>215</v>
      </c>
      <c r="P80" s="121" t="s">
        <v>24</v>
      </c>
      <c r="Q80" s="51"/>
      <c r="R80" s="49" t="s">
        <v>37</v>
      </c>
      <c r="S80" s="123" t="s">
        <v>37</v>
      </c>
      <c r="T80" s="22">
        <v>210</v>
      </c>
      <c r="U80" s="190"/>
      <c r="V80" s="166"/>
      <c r="W80" s="192"/>
      <c r="X80" s="193"/>
      <c r="Y80" s="194"/>
    </row>
    <row r="81" spans="2:25" x14ac:dyDescent="0.25">
      <c r="B81" s="34">
        <v>44208</v>
      </c>
      <c r="C81" s="126">
        <v>253</v>
      </c>
      <c r="D81" s="26">
        <v>226</v>
      </c>
      <c r="E81" s="26"/>
      <c r="F81" s="26"/>
      <c r="G81" s="26"/>
      <c r="H81" s="26"/>
      <c r="I81" s="51"/>
      <c r="J81" s="26">
        <v>176</v>
      </c>
      <c r="K81" s="51"/>
      <c r="L81" s="26">
        <v>134</v>
      </c>
      <c r="M81" s="51"/>
      <c r="N81" s="52" t="s">
        <v>37</v>
      </c>
      <c r="O81" s="2">
        <v>128</v>
      </c>
      <c r="P81" s="121" t="s">
        <v>24</v>
      </c>
      <c r="Q81" s="127" t="s">
        <v>24</v>
      </c>
      <c r="R81" s="49" t="s">
        <v>37</v>
      </c>
      <c r="S81" s="22">
        <v>67</v>
      </c>
      <c r="T81" s="22">
        <v>163</v>
      </c>
      <c r="U81" s="190"/>
      <c r="V81" s="166"/>
      <c r="W81" s="192"/>
      <c r="X81" s="193"/>
      <c r="Y81" s="194"/>
    </row>
    <row r="82" spans="2:25" x14ac:dyDescent="0.25">
      <c r="B82" s="34">
        <v>44215</v>
      </c>
      <c r="C82" s="128"/>
      <c r="D82" s="126">
        <v>220</v>
      </c>
      <c r="E82" s="150"/>
      <c r="F82" s="150"/>
      <c r="G82" s="150"/>
      <c r="H82" s="150"/>
      <c r="I82" s="128"/>
      <c r="J82" s="126">
        <v>173</v>
      </c>
      <c r="K82" s="128"/>
      <c r="L82" s="126">
        <v>202</v>
      </c>
      <c r="M82" s="128"/>
      <c r="N82" s="126">
        <v>268</v>
      </c>
      <c r="O82" s="129">
        <v>284</v>
      </c>
      <c r="P82" s="121" t="s">
        <v>24</v>
      </c>
      <c r="Q82" s="128"/>
      <c r="R82" s="122" t="s">
        <v>37</v>
      </c>
      <c r="S82" s="130">
        <v>83</v>
      </c>
      <c r="T82" s="130">
        <v>191</v>
      </c>
      <c r="U82" s="190"/>
      <c r="V82" s="166"/>
      <c r="W82" s="192"/>
      <c r="X82" s="193"/>
      <c r="Y82" s="194"/>
    </row>
    <row r="83" spans="2:25" x14ac:dyDescent="0.25">
      <c r="B83" s="34">
        <v>44222</v>
      </c>
      <c r="C83" s="51"/>
      <c r="D83" s="52" t="s">
        <v>37</v>
      </c>
      <c r="E83" s="52"/>
      <c r="F83" s="52"/>
      <c r="G83" s="52"/>
      <c r="H83" s="52"/>
      <c r="I83" s="51"/>
      <c r="J83" s="26">
        <v>163</v>
      </c>
      <c r="K83" s="51"/>
      <c r="L83" s="26">
        <v>193</v>
      </c>
      <c r="M83" s="51"/>
      <c r="N83" s="26">
        <v>236</v>
      </c>
      <c r="O83" s="2">
        <v>257</v>
      </c>
      <c r="P83" s="121" t="s">
        <v>24</v>
      </c>
      <c r="Q83" s="51"/>
      <c r="R83" s="49" t="s">
        <v>37</v>
      </c>
      <c r="S83" s="22">
        <v>87</v>
      </c>
      <c r="T83" s="22">
        <v>185</v>
      </c>
      <c r="U83" s="190"/>
      <c r="V83" s="166"/>
      <c r="W83" s="192"/>
      <c r="X83" s="193"/>
      <c r="Y83" s="194"/>
    </row>
    <row r="84" spans="2:25" x14ac:dyDescent="0.25">
      <c r="B84" s="34">
        <v>44229</v>
      </c>
      <c r="C84" s="125"/>
      <c r="D84" s="26">
        <v>204</v>
      </c>
      <c r="E84" s="26"/>
      <c r="F84" s="26"/>
      <c r="G84" s="26"/>
      <c r="H84" s="26"/>
      <c r="I84" s="51"/>
      <c r="J84" s="26">
        <v>163</v>
      </c>
      <c r="K84" s="51"/>
      <c r="L84" s="26">
        <v>204</v>
      </c>
      <c r="M84" s="51"/>
      <c r="N84" s="133" t="s">
        <v>37</v>
      </c>
      <c r="O84" s="2">
        <v>257</v>
      </c>
      <c r="P84" s="121" t="s">
        <v>24</v>
      </c>
      <c r="Q84" s="51"/>
      <c r="R84" s="49" t="s">
        <v>37</v>
      </c>
      <c r="S84" s="123" t="s">
        <v>37</v>
      </c>
      <c r="T84" s="22">
        <v>183</v>
      </c>
      <c r="U84" s="190"/>
      <c r="V84" s="166"/>
      <c r="W84" s="192"/>
      <c r="X84" s="193"/>
      <c r="Y84" s="194"/>
    </row>
    <row r="85" spans="2:25" x14ac:dyDescent="0.25">
      <c r="B85" s="34">
        <v>44236</v>
      </c>
      <c r="C85" s="51"/>
      <c r="D85" s="26">
        <v>177</v>
      </c>
      <c r="E85" s="26"/>
      <c r="F85" s="26"/>
      <c r="G85" s="26"/>
      <c r="H85" s="26"/>
      <c r="I85" s="51"/>
      <c r="J85" s="26">
        <v>173</v>
      </c>
      <c r="K85" s="51"/>
      <c r="L85" s="26">
        <v>200</v>
      </c>
      <c r="M85" s="51"/>
      <c r="N85" s="133" t="s">
        <v>37</v>
      </c>
      <c r="O85" s="2">
        <v>236</v>
      </c>
      <c r="P85" s="121" t="s">
        <v>24</v>
      </c>
      <c r="Q85" s="51"/>
      <c r="R85" s="49" t="s">
        <v>37</v>
      </c>
      <c r="S85" s="123" t="s">
        <v>37</v>
      </c>
      <c r="T85" s="22">
        <v>166</v>
      </c>
      <c r="U85" s="190"/>
      <c r="V85" s="166"/>
      <c r="W85" s="192"/>
      <c r="X85" s="193"/>
      <c r="Y85" s="194"/>
    </row>
    <row r="86" spans="2:25" x14ac:dyDescent="0.25">
      <c r="B86" s="34">
        <v>44243</v>
      </c>
      <c r="C86" s="51"/>
      <c r="D86" s="26">
        <v>203</v>
      </c>
      <c r="E86" s="26"/>
      <c r="F86" s="26"/>
      <c r="G86" s="26"/>
      <c r="H86" s="26"/>
      <c r="I86" s="51"/>
      <c r="J86" s="26">
        <v>173</v>
      </c>
      <c r="K86" s="51"/>
      <c r="L86" s="26">
        <v>183</v>
      </c>
      <c r="M86" s="51"/>
      <c r="N86" s="52" t="s">
        <v>37</v>
      </c>
      <c r="O86" s="2">
        <v>257</v>
      </c>
      <c r="P86" s="121" t="s">
        <v>24</v>
      </c>
      <c r="Q86" s="51"/>
      <c r="R86" s="49" t="s">
        <v>37</v>
      </c>
      <c r="S86" s="123" t="s">
        <v>37</v>
      </c>
      <c r="T86" s="22">
        <v>170</v>
      </c>
      <c r="U86" s="190"/>
      <c r="V86" s="166"/>
      <c r="W86" s="192"/>
      <c r="X86" s="193"/>
      <c r="Y86" s="194"/>
    </row>
    <row r="87" spans="2:25" x14ac:dyDescent="0.25">
      <c r="B87" s="34">
        <v>44250</v>
      </c>
      <c r="C87" s="125"/>
      <c r="D87" s="26">
        <v>189</v>
      </c>
      <c r="E87" s="26"/>
      <c r="F87" s="26"/>
      <c r="G87" s="26"/>
      <c r="H87" s="26"/>
      <c r="I87" s="51"/>
      <c r="J87" s="26">
        <v>147</v>
      </c>
      <c r="K87" s="51"/>
      <c r="L87" s="26">
        <v>193</v>
      </c>
      <c r="M87" s="51"/>
      <c r="N87" s="52" t="s">
        <v>37</v>
      </c>
      <c r="O87" s="2">
        <v>247</v>
      </c>
      <c r="P87" s="121" t="s">
        <v>24</v>
      </c>
      <c r="Q87" s="51"/>
      <c r="R87" s="49" t="s">
        <v>37</v>
      </c>
      <c r="S87" s="123" t="s">
        <v>37</v>
      </c>
      <c r="T87" s="22">
        <v>183</v>
      </c>
      <c r="U87" s="190"/>
      <c r="V87" s="166"/>
      <c r="W87" s="192"/>
      <c r="X87" s="193"/>
      <c r="Y87" s="194"/>
    </row>
    <row r="88" spans="2:25" x14ac:dyDescent="0.25">
      <c r="B88" s="34">
        <v>44257</v>
      </c>
      <c r="C88" s="125"/>
      <c r="D88" s="26">
        <v>191</v>
      </c>
      <c r="E88" s="59"/>
      <c r="F88" s="59"/>
      <c r="G88" s="59"/>
      <c r="H88" s="59"/>
      <c r="I88" s="125"/>
      <c r="J88" s="26">
        <v>164</v>
      </c>
      <c r="K88" s="125"/>
      <c r="L88" s="26">
        <v>200</v>
      </c>
      <c r="M88" s="125"/>
      <c r="N88" s="52">
        <v>231</v>
      </c>
      <c r="O88" s="2">
        <v>247</v>
      </c>
      <c r="P88" s="121" t="s">
        <v>24</v>
      </c>
      <c r="Q88" s="125"/>
      <c r="R88" s="49" t="s">
        <v>37</v>
      </c>
      <c r="S88" s="123" t="s">
        <v>37</v>
      </c>
      <c r="T88" s="22">
        <v>194</v>
      </c>
      <c r="U88" s="190"/>
      <c r="V88" s="166"/>
      <c r="W88" s="192"/>
      <c r="X88" s="193"/>
      <c r="Y88" s="194"/>
    </row>
    <row r="89" spans="2:25" x14ac:dyDescent="0.25">
      <c r="B89" s="34">
        <v>44264</v>
      </c>
      <c r="C89" s="26">
        <v>110</v>
      </c>
      <c r="D89" s="26">
        <v>56</v>
      </c>
      <c r="E89" s="26"/>
      <c r="F89" s="26"/>
      <c r="G89" s="26"/>
      <c r="H89" s="26"/>
      <c r="I89" s="26">
        <v>65</v>
      </c>
      <c r="J89" s="26">
        <v>81</v>
      </c>
      <c r="K89" s="125"/>
      <c r="L89" s="26">
        <v>15.3</v>
      </c>
      <c r="M89" s="125"/>
      <c r="N89" s="52" t="s">
        <v>41</v>
      </c>
      <c r="O89" s="2">
        <v>226</v>
      </c>
      <c r="P89" s="10">
        <v>4.0999999999999996</v>
      </c>
      <c r="Q89" s="14">
        <v>5.9</v>
      </c>
      <c r="R89" s="49" t="s">
        <v>37</v>
      </c>
      <c r="S89" s="22">
        <v>6.2</v>
      </c>
      <c r="T89" s="22">
        <v>138</v>
      </c>
      <c r="U89" s="190"/>
      <c r="V89" s="166"/>
      <c r="W89" s="192"/>
      <c r="X89" s="193"/>
      <c r="Y89" s="194"/>
    </row>
    <row r="90" spans="2:25" x14ac:dyDescent="0.25">
      <c r="B90" s="34">
        <v>44271</v>
      </c>
      <c r="C90" s="26">
        <v>256</v>
      </c>
      <c r="D90" s="26">
        <v>197</v>
      </c>
      <c r="E90" s="26"/>
      <c r="F90" s="26"/>
      <c r="G90" s="26"/>
      <c r="H90" s="26"/>
      <c r="I90" s="26">
        <v>176</v>
      </c>
      <c r="J90" s="26">
        <v>176</v>
      </c>
      <c r="K90" s="125"/>
      <c r="L90" s="26">
        <v>174</v>
      </c>
      <c r="M90" s="125"/>
      <c r="N90" s="26">
        <v>247</v>
      </c>
      <c r="O90" s="2">
        <v>284</v>
      </c>
      <c r="P90" s="121" t="s">
        <v>24</v>
      </c>
      <c r="Q90" s="127" t="s">
        <v>24</v>
      </c>
      <c r="R90" s="18">
        <v>25.3</v>
      </c>
      <c r="S90" s="22">
        <v>55</v>
      </c>
      <c r="T90" s="22">
        <v>186</v>
      </c>
      <c r="U90" s="190"/>
      <c r="V90" s="166"/>
      <c r="W90" s="192"/>
      <c r="X90" s="193"/>
      <c r="Y90" s="194"/>
    </row>
    <row r="91" spans="2:25" x14ac:dyDescent="0.25">
      <c r="B91" s="34">
        <v>44278</v>
      </c>
      <c r="C91" s="26">
        <v>251</v>
      </c>
      <c r="D91" s="26">
        <v>200</v>
      </c>
      <c r="E91" s="26"/>
      <c r="F91" s="26"/>
      <c r="G91" s="26"/>
      <c r="H91" s="26"/>
      <c r="I91" s="26">
        <v>180</v>
      </c>
      <c r="J91" s="26">
        <v>170</v>
      </c>
      <c r="K91" s="51"/>
      <c r="L91" s="26">
        <v>153</v>
      </c>
      <c r="M91" s="51"/>
      <c r="N91" s="126">
        <v>257</v>
      </c>
      <c r="O91" s="2">
        <v>294</v>
      </c>
      <c r="P91" s="121" t="s">
        <v>24</v>
      </c>
      <c r="Q91" s="127" t="s">
        <v>24</v>
      </c>
      <c r="R91" s="49" t="s">
        <v>37</v>
      </c>
      <c r="S91" s="22">
        <v>62</v>
      </c>
      <c r="T91" s="22">
        <v>156</v>
      </c>
      <c r="U91" s="190"/>
      <c r="V91" s="166"/>
      <c r="W91" s="192"/>
      <c r="X91" s="193"/>
      <c r="Y91" s="194"/>
    </row>
    <row r="92" spans="2:25" x14ac:dyDescent="0.25">
      <c r="B92" s="34">
        <v>44285</v>
      </c>
      <c r="C92" s="26">
        <v>251</v>
      </c>
      <c r="D92" s="26">
        <v>210</v>
      </c>
      <c r="E92" s="26"/>
      <c r="F92" s="26"/>
      <c r="G92" s="26"/>
      <c r="H92" s="26"/>
      <c r="I92" s="51"/>
      <c r="J92" s="26">
        <v>170</v>
      </c>
      <c r="K92" s="51"/>
      <c r="L92" s="26">
        <v>162</v>
      </c>
      <c r="M92" s="51"/>
      <c r="N92" s="26">
        <v>252</v>
      </c>
      <c r="O92" s="2">
        <v>278</v>
      </c>
      <c r="P92" s="121" t="s">
        <v>24</v>
      </c>
      <c r="Q92" s="125"/>
      <c r="R92" s="18">
        <v>7.7</v>
      </c>
      <c r="S92" s="118" t="s">
        <v>24</v>
      </c>
      <c r="T92" s="22">
        <v>136</v>
      </c>
      <c r="U92" s="190"/>
      <c r="V92" s="166"/>
      <c r="W92" s="192"/>
      <c r="X92" s="193"/>
      <c r="Y92" s="194"/>
    </row>
    <row r="93" spans="2:25" x14ac:dyDescent="0.25">
      <c r="B93" s="34">
        <v>44293</v>
      </c>
      <c r="C93" s="125"/>
      <c r="D93" s="26">
        <v>194</v>
      </c>
      <c r="E93" s="59"/>
      <c r="F93" s="59"/>
      <c r="G93" s="59"/>
      <c r="H93" s="59"/>
      <c r="I93" s="125"/>
      <c r="J93" s="26">
        <v>170</v>
      </c>
      <c r="K93" s="125"/>
      <c r="L93" s="26">
        <v>178</v>
      </c>
      <c r="M93" s="125"/>
      <c r="N93" s="126">
        <v>273</v>
      </c>
      <c r="O93" s="2">
        <v>294</v>
      </c>
      <c r="P93" s="121" t="s">
        <v>24</v>
      </c>
      <c r="Q93" s="125"/>
      <c r="R93" s="49" t="s">
        <v>37</v>
      </c>
      <c r="S93" s="118" t="s">
        <v>24</v>
      </c>
      <c r="T93" s="22">
        <v>168</v>
      </c>
      <c r="U93" s="190"/>
      <c r="V93" s="166"/>
      <c r="W93" s="192"/>
      <c r="X93" s="193"/>
      <c r="Y93" s="194"/>
    </row>
    <row r="94" spans="2:25" x14ac:dyDescent="0.25">
      <c r="B94" s="34">
        <v>44299</v>
      </c>
      <c r="C94" s="125"/>
      <c r="D94" s="26">
        <v>185</v>
      </c>
      <c r="E94" s="59"/>
      <c r="F94" s="59"/>
      <c r="G94" s="59"/>
      <c r="H94" s="59"/>
      <c r="I94" s="125"/>
      <c r="J94" s="26">
        <v>160</v>
      </c>
      <c r="K94" s="125"/>
      <c r="L94" s="26">
        <v>134</v>
      </c>
      <c r="M94" s="125"/>
      <c r="N94" s="126">
        <v>247</v>
      </c>
      <c r="O94" s="2">
        <v>252</v>
      </c>
      <c r="P94" s="121" t="s">
        <v>24</v>
      </c>
      <c r="Q94" s="125"/>
      <c r="R94" s="49" t="s">
        <v>37</v>
      </c>
      <c r="S94" s="123" t="s">
        <v>24</v>
      </c>
      <c r="T94" s="22">
        <v>152</v>
      </c>
      <c r="U94" s="190"/>
      <c r="V94" s="166"/>
      <c r="W94" s="192"/>
      <c r="X94" s="193"/>
      <c r="Y94" s="194"/>
    </row>
    <row r="95" spans="2:25" x14ac:dyDescent="0.25">
      <c r="B95" s="34">
        <v>44306</v>
      </c>
      <c r="C95" s="125"/>
      <c r="D95" s="26">
        <v>190</v>
      </c>
      <c r="E95" s="59"/>
      <c r="F95" s="59"/>
      <c r="G95" s="59"/>
      <c r="H95" s="59"/>
      <c r="I95" s="125"/>
      <c r="J95" s="26">
        <v>162</v>
      </c>
      <c r="K95" s="125"/>
      <c r="L95" s="26">
        <v>145</v>
      </c>
      <c r="M95" s="125"/>
      <c r="N95" s="126">
        <v>257</v>
      </c>
      <c r="O95" s="2">
        <v>278</v>
      </c>
      <c r="P95" s="121" t="s">
        <v>24</v>
      </c>
      <c r="Q95" s="125"/>
      <c r="R95" s="49" t="s">
        <v>37</v>
      </c>
      <c r="S95" s="123" t="s">
        <v>24</v>
      </c>
      <c r="T95" s="22">
        <v>132</v>
      </c>
      <c r="U95" s="190"/>
      <c r="V95" s="166"/>
      <c r="W95" s="192"/>
      <c r="X95" s="193"/>
      <c r="Y95" s="194"/>
    </row>
    <row r="96" spans="2:25" x14ac:dyDescent="0.25">
      <c r="B96" s="34">
        <v>44313</v>
      </c>
      <c r="C96" s="125"/>
      <c r="D96" s="26">
        <v>146</v>
      </c>
      <c r="E96" s="59"/>
      <c r="F96" s="59"/>
      <c r="G96" s="59"/>
      <c r="H96" s="59"/>
      <c r="I96" s="125"/>
      <c r="J96" s="26">
        <v>149</v>
      </c>
      <c r="K96" s="125"/>
      <c r="L96" s="26">
        <v>67</v>
      </c>
      <c r="M96" s="125"/>
      <c r="N96" s="126">
        <v>200</v>
      </c>
      <c r="O96" s="2">
        <v>273</v>
      </c>
      <c r="P96" s="121" t="s">
        <v>24</v>
      </c>
      <c r="Q96" s="125"/>
      <c r="R96" s="49" t="s">
        <v>37</v>
      </c>
      <c r="S96" s="123" t="s">
        <v>24</v>
      </c>
      <c r="T96" s="22">
        <v>132</v>
      </c>
      <c r="U96" s="190"/>
      <c r="V96" s="166"/>
      <c r="W96" s="192"/>
      <c r="X96" s="193"/>
      <c r="Y96" s="194"/>
    </row>
    <row r="97" spans="2:25" x14ac:dyDescent="0.25">
      <c r="B97" s="34">
        <v>44320</v>
      </c>
      <c r="C97" s="51"/>
      <c r="D97" s="52" t="s">
        <v>37</v>
      </c>
      <c r="E97" s="52"/>
      <c r="F97" s="52"/>
      <c r="G97" s="52"/>
      <c r="H97" s="52"/>
      <c r="I97" s="51"/>
      <c r="J97" s="26">
        <v>131</v>
      </c>
      <c r="K97" s="51"/>
      <c r="L97" s="26">
        <v>151</v>
      </c>
      <c r="M97" s="51"/>
      <c r="N97" s="126">
        <v>200</v>
      </c>
      <c r="O97" s="2">
        <v>278</v>
      </c>
      <c r="P97" s="54" t="s">
        <v>24</v>
      </c>
      <c r="Q97" s="51"/>
      <c r="R97" s="49" t="s">
        <v>37</v>
      </c>
      <c r="S97" s="22">
        <v>10.7</v>
      </c>
      <c r="T97" s="22">
        <v>132</v>
      </c>
      <c r="U97" s="190"/>
      <c r="V97" s="166"/>
      <c r="W97" s="192"/>
      <c r="X97" s="193"/>
      <c r="Y97" s="194"/>
    </row>
    <row r="98" spans="2:25" x14ac:dyDescent="0.25">
      <c r="B98" s="34">
        <v>44327</v>
      </c>
      <c r="C98" s="125"/>
      <c r="D98" s="126">
        <v>147</v>
      </c>
      <c r="E98" s="150"/>
      <c r="F98" s="150"/>
      <c r="G98" s="150"/>
      <c r="H98" s="150"/>
      <c r="I98" s="125"/>
      <c r="J98" s="26">
        <v>139</v>
      </c>
      <c r="K98" s="125"/>
      <c r="L98" s="26">
        <v>149</v>
      </c>
      <c r="M98" s="125"/>
      <c r="N98" s="126">
        <v>205</v>
      </c>
      <c r="O98" s="2">
        <v>273</v>
      </c>
      <c r="P98" s="54" t="s">
        <v>24</v>
      </c>
      <c r="Q98" s="125"/>
      <c r="R98" s="49" t="s">
        <v>37</v>
      </c>
      <c r="S98" s="123" t="s">
        <v>24</v>
      </c>
      <c r="T98" s="22">
        <v>121</v>
      </c>
      <c r="U98" s="190"/>
      <c r="V98" s="166"/>
      <c r="W98" s="192"/>
      <c r="X98" s="193"/>
      <c r="Y98" s="194"/>
    </row>
    <row r="99" spans="2:25" x14ac:dyDescent="0.25">
      <c r="B99" s="34">
        <v>44334</v>
      </c>
      <c r="C99" s="51"/>
      <c r="D99" s="126">
        <v>175</v>
      </c>
      <c r="E99" s="126"/>
      <c r="F99" s="126"/>
      <c r="G99" s="126"/>
      <c r="H99" s="126"/>
      <c r="I99" s="51"/>
      <c r="J99" s="26">
        <v>153</v>
      </c>
      <c r="K99" s="51"/>
      <c r="L99" s="26">
        <v>168</v>
      </c>
      <c r="M99" s="51"/>
      <c r="N99" s="126" t="s">
        <v>107</v>
      </c>
      <c r="O99" s="2">
        <v>273</v>
      </c>
      <c r="P99" s="54" t="s">
        <v>24</v>
      </c>
      <c r="Q99" s="51"/>
      <c r="R99" s="49" t="s">
        <v>37</v>
      </c>
      <c r="S99" s="118" t="s">
        <v>37</v>
      </c>
      <c r="T99" s="22">
        <v>80</v>
      </c>
      <c r="U99" s="190"/>
      <c r="V99" s="166"/>
      <c r="W99" s="192"/>
      <c r="X99" s="193"/>
      <c r="Y99" s="194"/>
    </row>
    <row r="100" spans="2:25" x14ac:dyDescent="0.25">
      <c r="B100" s="34">
        <v>44341</v>
      </c>
      <c r="C100" s="51"/>
      <c r="D100" s="26">
        <v>157</v>
      </c>
      <c r="E100" s="26"/>
      <c r="F100" s="26"/>
      <c r="G100" s="26"/>
      <c r="H100" s="26"/>
      <c r="I100" s="51"/>
      <c r="J100" s="26">
        <v>158</v>
      </c>
      <c r="K100" s="51"/>
      <c r="L100" s="26">
        <v>58</v>
      </c>
      <c r="M100" s="51"/>
      <c r="N100" s="26">
        <v>215</v>
      </c>
      <c r="O100" s="2">
        <v>247</v>
      </c>
      <c r="P100" s="54" t="s">
        <v>24</v>
      </c>
      <c r="Q100" s="51"/>
      <c r="R100" s="49" t="s">
        <v>37</v>
      </c>
      <c r="S100" s="22">
        <v>9.4</v>
      </c>
      <c r="T100" s="22">
        <v>130</v>
      </c>
      <c r="U100" s="190"/>
      <c r="V100" s="166"/>
      <c r="W100" s="192"/>
      <c r="X100" s="193"/>
      <c r="Y100" s="194"/>
    </row>
    <row r="101" spans="2:25" x14ac:dyDescent="0.25">
      <c r="B101" s="34">
        <v>44348</v>
      </c>
      <c r="C101" s="125"/>
      <c r="D101" s="26">
        <v>237</v>
      </c>
      <c r="E101" s="26"/>
      <c r="F101" s="26"/>
      <c r="G101" s="26"/>
      <c r="H101" s="26"/>
      <c r="I101" s="51"/>
      <c r="J101" s="26">
        <v>166</v>
      </c>
      <c r="K101" s="51"/>
      <c r="L101" s="26">
        <v>147</v>
      </c>
      <c r="M101" s="51"/>
      <c r="N101" s="26">
        <v>278</v>
      </c>
      <c r="O101" s="2">
        <v>294</v>
      </c>
      <c r="P101" s="10">
        <v>218</v>
      </c>
      <c r="Q101" s="51"/>
      <c r="R101" s="49" t="s">
        <v>37</v>
      </c>
      <c r="S101" s="22">
        <v>10.3</v>
      </c>
      <c r="T101" s="22">
        <v>35.200000000000003</v>
      </c>
      <c r="U101" s="190"/>
      <c r="V101" s="166"/>
      <c r="W101" s="192"/>
      <c r="X101" s="193"/>
      <c r="Y101" s="194"/>
    </row>
    <row r="102" spans="2:25" x14ac:dyDescent="0.25">
      <c r="B102" s="34">
        <v>44354</v>
      </c>
      <c r="C102" s="125"/>
      <c r="D102" s="126">
        <v>205</v>
      </c>
      <c r="E102" s="150"/>
      <c r="F102" s="150"/>
      <c r="G102" s="150"/>
      <c r="H102" s="150"/>
      <c r="I102" s="125"/>
      <c r="J102" s="26">
        <v>166</v>
      </c>
      <c r="K102" s="125"/>
      <c r="L102" s="26">
        <v>147</v>
      </c>
      <c r="M102" s="125"/>
      <c r="N102" s="126">
        <v>273</v>
      </c>
      <c r="O102" s="2">
        <v>284</v>
      </c>
      <c r="P102" s="10">
        <v>200</v>
      </c>
      <c r="Q102" s="125"/>
      <c r="R102" s="49" t="s">
        <v>37</v>
      </c>
      <c r="S102" s="123" t="s">
        <v>24</v>
      </c>
      <c r="T102" s="22">
        <v>119</v>
      </c>
      <c r="U102" s="190"/>
      <c r="V102" s="166"/>
      <c r="W102" s="192"/>
      <c r="X102" s="193"/>
      <c r="Y102" s="194"/>
    </row>
    <row r="103" spans="2:25" x14ac:dyDescent="0.25">
      <c r="B103" s="34">
        <v>44361</v>
      </c>
      <c r="C103" s="125"/>
      <c r="D103" s="126">
        <v>231</v>
      </c>
      <c r="E103" s="150"/>
      <c r="F103" s="150"/>
      <c r="G103" s="150"/>
      <c r="H103" s="150"/>
      <c r="I103" s="125"/>
      <c r="J103" s="26">
        <v>158</v>
      </c>
      <c r="K103" s="125"/>
      <c r="L103" s="26">
        <v>111</v>
      </c>
      <c r="M103" s="125"/>
      <c r="N103" s="52" t="s">
        <v>37</v>
      </c>
      <c r="O103" s="2">
        <v>273</v>
      </c>
      <c r="P103" s="10">
        <v>152</v>
      </c>
      <c r="Q103" s="125"/>
      <c r="R103" s="49" t="s">
        <v>37</v>
      </c>
      <c r="S103" s="22">
        <v>3.36</v>
      </c>
      <c r="T103" s="22">
        <v>84</v>
      </c>
      <c r="U103" s="190"/>
      <c r="V103" s="166"/>
      <c r="W103" s="192"/>
      <c r="X103" s="193"/>
      <c r="Y103" s="194"/>
    </row>
    <row r="104" spans="2:25" x14ac:dyDescent="0.25">
      <c r="B104" s="34">
        <v>44368</v>
      </c>
      <c r="C104" s="125"/>
      <c r="D104" s="126">
        <v>208</v>
      </c>
      <c r="E104" s="126"/>
      <c r="F104" s="126"/>
      <c r="G104" s="126"/>
      <c r="H104" s="126"/>
      <c r="I104" s="51"/>
      <c r="J104" s="26">
        <v>170</v>
      </c>
      <c r="K104" s="51"/>
      <c r="L104" s="26">
        <v>143</v>
      </c>
      <c r="M104" s="51"/>
      <c r="N104" s="52" t="s">
        <v>37</v>
      </c>
      <c r="O104" s="2">
        <v>284</v>
      </c>
      <c r="P104" s="10">
        <v>30.8</v>
      </c>
      <c r="Q104" s="51"/>
      <c r="R104" s="49" t="s">
        <v>37</v>
      </c>
      <c r="S104" s="123" t="s">
        <v>24</v>
      </c>
      <c r="T104" s="22">
        <v>110</v>
      </c>
      <c r="U104" s="190"/>
      <c r="V104" s="166"/>
      <c r="W104" s="192"/>
      <c r="X104" s="193"/>
      <c r="Y104" s="194"/>
    </row>
    <row r="105" spans="2:25" x14ac:dyDescent="0.25">
      <c r="B105" s="34">
        <v>44375</v>
      </c>
      <c r="C105" s="125"/>
      <c r="D105" s="126">
        <v>163</v>
      </c>
      <c r="E105" s="126"/>
      <c r="F105" s="126"/>
      <c r="G105" s="126"/>
      <c r="H105" s="126"/>
      <c r="I105" s="51"/>
      <c r="J105" s="26">
        <v>151</v>
      </c>
      <c r="K105" s="51"/>
      <c r="L105" s="26">
        <v>183</v>
      </c>
      <c r="M105" s="51"/>
      <c r="N105" s="52" t="s">
        <v>37</v>
      </c>
      <c r="O105" s="2">
        <v>252</v>
      </c>
      <c r="P105" s="10">
        <v>3.74</v>
      </c>
      <c r="Q105" s="51"/>
      <c r="R105" s="49" t="s">
        <v>37</v>
      </c>
      <c r="S105" s="123" t="s">
        <v>24</v>
      </c>
      <c r="T105" s="22">
        <v>84</v>
      </c>
      <c r="U105" s="190"/>
      <c r="V105" s="166"/>
      <c r="W105" s="192"/>
      <c r="X105" s="193"/>
      <c r="Y105" s="194"/>
    </row>
    <row r="106" spans="2:25" x14ac:dyDescent="0.25">
      <c r="B106" s="34">
        <v>44382</v>
      </c>
      <c r="C106" s="125"/>
      <c r="D106" s="126">
        <v>138</v>
      </c>
      <c r="E106" s="150"/>
      <c r="F106" s="150"/>
      <c r="G106" s="150"/>
      <c r="H106" s="150"/>
      <c r="I106" s="125"/>
      <c r="J106" s="26">
        <v>141</v>
      </c>
      <c r="K106" s="125"/>
      <c r="L106" s="26">
        <v>90</v>
      </c>
      <c r="M106" s="125"/>
      <c r="N106" s="126">
        <v>247</v>
      </c>
      <c r="O106" s="2">
        <v>262</v>
      </c>
      <c r="P106" s="145">
        <v>7.7</v>
      </c>
      <c r="Q106" s="125"/>
      <c r="R106" s="49" t="s">
        <v>37</v>
      </c>
      <c r="S106" s="123" t="s">
        <v>24</v>
      </c>
      <c r="T106" s="22">
        <v>86</v>
      </c>
      <c r="U106" s="190"/>
      <c r="V106" s="166"/>
      <c r="W106" s="192"/>
      <c r="X106" s="193"/>
      <c r="Y106" s="194"/>
    </row>
    <row r="107" spans="2:25" x14ac:dyDescent="0.25">
      <c r="B107" s="34">
        <v>44389</v>
      </c>
      <c r="C107" s="125"/>
      <c r="D107" s="126">
        <v>136</v>
      </c>
      <c r="E107" s="150"/>
      <c r="F107" s="150"/>
      <c r="G107" s="150"/>
      <c r="H107" s="150"/>
      <c r="I107" s="125"/>
      <c r="J107" s="26">
        <v>149</v>
      </c>
      <c r="K107" s="125"/>
      <c r="L107" s="26">
        <v>78</v>
      </c>
      <c r="M107" s="125"/>
      <c r="N107" s="126">
        <v>242</v>
      </c>
      <c r="O107" s="2">
        <v>242</v>
      </c>
      <c r="P107" s="145">
        <v>6.4</v>
      </c>
      <c r="Q107" s="125"/>
      <c r="R107" s="49" t="s">
        <v>37</v>
      </c>
      <c r="S107" s="123" t="s">
        <v>24</v>
      </c>
      <c r="T107" s="22">
        <v>79</v>
      </c>
      <c r="U107" s="190"/>
      <c r="V107" s="166"/>
      <c r="W107" s="192"/>
      <c r="X107" s="193"/>
      <c r="Y107" s="194"/>
    </row>
    <row r="108" spans="2:25" x14ac:dyDescent="0.25">
      <c r="B108" s="34">
        <v>44396</v>
      </c>
      <c r="C108" s="125"/>
      <c r="D108" s="126">
        <v>135</v>
      </c>
      <c r="E108" s="150"/>
      <c r="F108" s="150"/>
      <c r="G108" s="150"/>
      <c r="H108" s="150"/>
      <c r="I108" s="125"/>
      <c r="J108" s="26">
        <v>145</v>
      </c>
      <c r="K108" s="125"/>
      <c r="L108" s="26">
        <v>103</v>
      </c>
      <c r="M108" s="125"/>
      <c r="N108" s="52" t="s">
        <v>37</v>
      </c>
      <c r="O108" s="2">
        <v>226</v>
      </c>
      <c r="P108" s="10">
        <v>7.9</v>
      </c>
      <c r="Q108" s="125"/>
      <c r="R108" s="49" t="s">
        <v>37</v>
      </c>
      <c r="S108" s="123" t="s">
        <v>24</v>
      </c>
      <c r="T108" s="22">
        <v>81</v>
      </c>
      <c r="U108" s="190"/>
      <c r="V108" s="166"/>
      <c r="W108" s="192"/>
      <c r="X108" s="193"/>
      <c r="Y108" s="194"/>
    </row>
    <row r="109" spans="2:25" x14ac:dyDescent="0.25">
      <c r="B109" s="34">
        <v>44403</v>
      </c>
      <c r="C109" s="125"/>
      <c r="D109" s="26">
        <v>119</v>
      </c>
      <c r="E109" s="26"/>
      <c r="F109" s="26"/>
      <c r="G109" s="26"/>
      <c r="H109" s="26"/>
      <c r="I109" s="51"/>
      <c r="J109" s="26">
        <v>155</v>
      </c>
      <c r="K109" s="51"/>
      <c r="L109" s="26">
        <v>74</v>
      </c>
      <c r="M109" s="51"/>
      <c r="N109" s="52" t="s">
        <v>37</v>
      </c>
      <c r="O109" s="2">
        <v>236</v>
      </c>
      <c r="P109" s="147">
        <v>6.2</v>
      </c>
      <c r="Q109" s="51"/>
      <c r="R109" s="122" t="s">
        <v>37</v>
      </c>
      <c r="S109" s="123" t="s">
        <v>24</v>
      </c>
      <c r="T109" s="22">
        <v>90</v>
      </c>
      <c r="U109" s="190"/>
      <c r="V109" s="166"/>
      <c r="W109" s="192"/>
      <c r="X109" s="193"/>
      <c r="Y109" s="194"/>
    </row>
    <row r="110" spans="2:25" x14ac:dyDescent="0.25">
      <c r="B110" s="34">
        <v>44410</v>
      </c>
      <c r="C110" s="125"/>
      <c r="D110" s="126">
        <v>171</v>
      </c>
      <c r="E110" s="150"/>
      <c r="F110" s="150"/>
      <c r="G110" s="150"/>
      <c r="H110" s="150"/>
      <c r="I110" s="125"/>
      <c r="J110" s="26">
        <v>158</v>
      </c>
      <c r="K110" s="125"/>
      <c r="L110" s="26">
        <v>143</v>
      </c>
      <c r="M110" s="125"/>
      <c r="N110" s="52" t="s">
        <v>37</v>
      </c>
      <c r="O110" s="2">
        <v>226</v>
      </c>
      <c r="P110" s="10">
        <v>18.5</v>
      </c>
      <c r="Q110" s="125"/>
      <c r="R110" s="122" t="s">
        <v>37</v>
      </c>
      <c r="S110" s="123" t="s">
        <v>24</v>
      </c>
      <c r="T110" s="22">
        <v>96</v>
      </c>
      <c r="U110" s="190"/>
      <c r="V110" s="166"/>
      <c r="W110" s="192"/>
      <c r="X110" s="193"/>
      <c r="Y110" s="194"/>
    </row>
    <row r="111" spans="2:25" x14ac:dyDescent="0.25">
      <c r="B111" s="34">
        <v>44417</v>
      </c>
      <c r="C111" s="125"/>
      <c r="D111" s="126">
        <v>152.88</v>
      </c>
      <c r="E111" s="150"/>
      <c r="F111" s="150"/>
      <c r="G111" s="150"/>
      <c r="H111" s="150"/>
      <c r="I111" s="125"/>
      <c r="J111" s="26">
        <v>153.30000000000001</v>
      </c>
      <c r="K111" s="125"/>
      <c r="L111" s="26">
        <v>159.6</v>
      </c>
      <c r="M111" s="125"/>
      <c r="N111" s="52" t="s">
        <v>37</v>
      </c>
      <c r="O111" s="2" t="s">
        <v>37</v>
      </c>
      <c r="P111" s="10" t="s">
        <v>24</v>
      </c>
      <c r="Q111" s="125"/>
      <c r="R111" s="122" t="s">
        <v>37</v>
      </c>
      <c r="S111" s="123" t="s">
        <v>24</v>
      </c>
      <c r="T111" s="22">
        <v>85.8</v>
      </c>
      <c r="U111" s="190"/>
      <c r="V111" s="166"/>
      <c r="W111" s="192"/>
      <c r="X111" s="193"/>
      <c r="Y111" s="194"/>
    </row>
    <row r="112" spans="2:25" x14ac:dyDescent="0.25">
      <c r="B112" s="34">
        <v>44424</v>
      </c>
      <c r="C112" s="125"/>
      <c r="D112" s="126">
        <v>172.2</v>
      </c>
      <c r="E112" s="150"/>
      <c r="F112" s="150"/>
      <c r="G112" s="150"/>
      <c r="H112" s="150"/>
      <c r="I112" s="125"/>
      <c r="J112" s="26">
        <v>172.2</v>
      </c>
      <c r="K112" s="125"/>
      <c r="L112" s="26">
        <v>144.9</v>
      </c>
      <c r="M112" s="125"/>
      <c r="N112" s="52" t="s">
        <v>37</v>
      </c>
      <c r="O112" s="2" t="s">
        <v>37</v>
      </c>
      <c r="P112" s="10" t="s">
        <v>24</v>
      </c>
      <c r="Q112" s="125"/>
      <c r="R112" s="122" t="s">
        <v>37</v>
      </c>
      <c r="S112" s="123" t="s">
        <v>24</v>
      </c>
      <c r="T112" s="22">
        <v>52.8</v>
      </c>
      <c r="U112" s="190"/>
      <c r="V112" s="166"/>
      <c r="W112" s="192"/>
      <c r="X112" s="193"/>
      <c r="Y112" s="194"/>
    </row>
    <row r="113" spans="2:25" x14ac:dyDescent="0.25">
      <c r="B113" s="34">
        <v>44431</v>
      </c>
      <c r="C113" s="125"/>
      <c r="D113" s="126">
        <v>95.55</v>
      </c>
      <c r="E113" s="150"/>
      <c r="F113" s="150"/>
      <c r="G113" s="150"/>
      <c r="H113" s="150"/>
      <c r="I113" s="125"/>
      <c r="J113" s="26">
        <v>147</v>
      </c>
      <c r="K113" s="125"/>
      <c r="L113" s="26">
        <v>88.2</v>
      </c>
      <c r="M113" s="125"/>
      <c r="N113" s="52" t="s">
        <v>37</v>
      </c>
      <c r="O113" s="2" t="s">
        <v>37</v>
      </c>
      <c r="P113" s="10" t="s">
        <v>24</v>
      </c>
      <c r="Q113" s="125"/>
      <c r="R113" s="122" t="s">
        <v>37</v>
      </c>
      <c r="S113" s="123" t="s">
        <v>24</v>
      </c>
      <c r="T113" s="22">
        <v>63.8</v>
      </c>
      <c r="U113" s="190"/>
      <c r="V113" s="166"/>
      <c r="W113" s="192"/>
      <c r="X113" s="193"/>
      <c r="Y113" s="194"/>
    </row>
    <row r="114" spans="2:25" x14ac:dyDescent="0.25">
      <c r="B114" s="34">
        <v>44432</v>
      </c>
      <c r="C114" s="125"/>
      <c r="D114" s="26">
        <v>102.9</v>
      </c>
      <c r="E114" s="59"/>
      <c r="F114" s="59"/>
      <c r="G114" s="59"/>
      <c r="H114" s="59"/>
      <c r="I114" s="125"/>
      <c r="J114" s="26"/>
      <c r="K114" s="125"/>
      <c r="L114" s="26"/>
      <c r="M114" s="125"/>
      <c r="N114" s="52" t="s">
        <v>37</v>
      </c>
      <c r="O114" s="2"/>
      <c r="P114" s="10"/>
      <c r="Q114" s="125"/>
      <c r="R114" s="122" t="s">
        <v>37</v>
      </c>
      <c r="S114" s="123" t="s">
        <v>24</v>
      </c>
      <c r="T114" s="22"/>
      <c r="U114" s="190"/>
      <c r="V114" s="166"/>
      <c r="W114" s="192"/>
      <c r="X114" s="193"/>
      <c r="Y114" s="194"/>
    </row>
    <row r="115" spans="2:25" x14ac:dyDescent="0.25">
      <c r="B115" s="34">
        <v>44433</v>
      </c>
      <c r="C115" s="125"/>
      <c r="D115" s="26">
        <v>115</v>
      </c>
      <c r="E115" s="59"/>
      <c r="F115" s="59"/>
      <c r="G115" s="59"/>
      <c r="H115" s="59"/>
      <c r="I115" s="125"/>
      <c r="J115" s="26"/>
      <c r="K115" s="125"/>
      <c r="L115" s="26"/>
      <c r="M115" s="125"/>
      <c r="N115" s="52" t="s">
        <v>37</v>
      </c>
      <c r="O115" s="2"/>
      <c r="P115" s="10"/>
      <c r="Q115" s="125"/>
      <c r="R115" s="122"/>
      <c r="S115" s="123"/>
      <c r="T115" s="22"/>
      <c r="U115" s="190"/>
      <c r="V115" s="166"/>
      <c r="W115" s="192"/>
      <c r="X115" s="193"/>
      <c r="Y115" s="194"/>
    </row>
    <row r="116" spans="2:25" x14ac:dyDescent="0.25">
      <c r="B116" s="34">
        <v>44434</v>
      </c>
      <c r="C116" s="125"/>
      <c r="D116" s="26">
        <v>105</v>
      </c>
      <c r="E116" s="59"/>
      <c r="F116" s="59"/>
      <c r="G116" s="59"/>
      <c r="H116" s="59"/>
      <c r="I116" s="125"/>
      <c r="J116" s="26"/>
      <c r="K116" s="125"/>
      <c r="L116" s="26"/>
      <c r="M116" s="125"/>
      <c r="N116" s="52" t="s">
        <v>37</v>
      </c>
      <c r="O116" s="2"/>
      <c r="P116" s="10"/>
      <c r="Q116" s="125"/>
      <c r="R116" s="122"/>
      <c r="S116" s="123"/>
      <c r="T116" s="22"/>
      <c r="U116" s="190"/>
      <c r="V116" s="166"/>
      <c r="W116" s="192"/>
      <c r="X116" s="193"/>
      <c r="Y116" s="194"/>
    </row>
    <row r="117" spans="2:25" x14ac:dyDescent="0.25">
      <c r="B117" s="34">
        <v>44435</v>
      </c>
      <c r="C117" s="125"/>
      <c r="D117" s="26">
        <v>138.38999999999999</v>
      </c>
      <c r="E117" s="59"/>
      <c r="F117" s="59"/>
      <c r="G117" s="59"/>
      <c r="H117" s="59"/>
      <c r="I117" s="125"/>
      <c r="J117" s="26"/>
      <c r="K117" s="125"/>
      <c r="L117" s="26"/>
      <c r="M117" s="125"/>
      <c r="N117" s="52" t="s">
        <v>37</v>
      </c>
      <c r="O117" s="2"/>
      <c r="P117" s="10"/>
      <c r="Q117" s="125"/>
      <c r="R117" s="122"/>
      <c r="S117" s="123"/>
      <c r="T117" s="22"/>
      <c r="U117" s="190"/>
      <c r="V117" s="166"/>
      <c r="W117" s="192"/>
      <c r="X117" s="193"/>
      <c r="Y117" s="194"/>
    </row>
    <row r="118" spans="2:25" x14ac:dyDescent="0.25">
      <c r="B118" s="34">
        <v>44436</v>
      </c>
      <c r="C118" s="125"/>
      <c r="D118" s="26">
        <v>161.28</v>
      </c>
      <c r="E118" s="59"/>
      <c r="F118" s="59"/>
      <c r="G118" s="59"/>
      <c r="H118" s="59"/>
      <c r="I118" s="125"/>
      <c r="J118" s="26"/>
      <c r="K118" s="125"/>
      <c r="L118" s="26"/>
      <c r="M118" s="125"/>
      <c r="N118" s="52" t="s">
        <v>37</v>
      </c>
      <c r="O118" s="2"/>
      <c r="P118" s="10"/>
      <c r="Q118" s="125"/>
      <c r="R118" s="122"/>
      <c r="S118" s="123"/>
      <c r="T118" s="22"/>
      <c r="U118" s="190"/>
      <c r="V118" s="166"/>
      <c r="W118" s="192"/>
      <c r="X118" s="193"/>
      <c r="Y118" s="194"/>
    </row>
    <row r="119" spans="2:25" x14ac:dyDescent="0.25">
      <c r="B119" s="34">
        <v>44437</v>
      </c>
      <c r="C119" s="125"/>
      <c r="D119" s="26">
        <v>153.30000000000001</v>
      </c>
      <c r="E119" s="59"/>
      <c r="F119" s="59"/>
      <c r="G119" s="59"/>
      <c r="H119" s="59"/>
      <c r="I119" s="125"/>
      <c r="J119" s="26"/>
      <c r="K119" s="125"/>
      <c r="L119" s="26"/>
      <c r="M119" s="125"/>
      <c r="N119" s="52" t="s">
        <v>37</v>
      </c>
      <c r="O119" s="2"/>
      <c r="P119" s="10"/>
      <c r="Q119" s="125"/>
      <c r="R119" s="122"/>
      <c r="S119" s="123"/>
      <c r="T119" s="22"/>
      <c r="U119" s="190"/>
      <c r="V119" s="166"/>
      <c r="W119" s="192"/>
      <c r="X119" s="193"/>
      <c r="Y119" s="194"/>
    </row>
    <row r="120" spans="2:25" x14ac:dyDescent="0.25">
      <c r="B120" s="34">
        <v>44438</v>
      </c>
      <c r="C120" s="125"/>
      <c r="D120" s="26">
        <v>145.74</v>
      </c>
      <c r="E120" s="59"/>
      <c r="F120" s="59"/>
      <c r="G120" s="59"/>
      <c r="H120" s="59"/>
      <c r="I120" s="125"/>
      <c r="J120" s="26">
        <v>144.9</v>
      </c>
      <c r="K120" s="125"/>
      <c r="L120" s="26">
        <v>182.7</v>
      </c>
      <c r="M120" s="125"/>
      <c r="N120" s="52" t="s">
        <v>37</v>
      </c>
      <c r="O120" s="2" t="s">
        <v>37</v>
      </c>
      <c r="P120" s="10" t="s">
        <v>24</v>
      </c>
      <c r="Q120" s="125"/>
      <c r="R120" s="122" t="s">
        <v>37</v>
      </c>
      <c r="S120" s="123" t="s">
        <v>24</v>
      </c>
      <c r="T120" s="22">
        <v>68.25</v>
      </c>
      <c r="U120" s="190"/>
      <c r="V120" s="166"/>
      <c r="W120" s="192"/>
      <c r="X120" s="193"/>
      <c r="Y120" s="194"/>
    </row>
    <row r="121" spans="2:25" x14ac:dyDescent="0.25">
      <c r="B121" s="34">
        <v>44439</v>
      </c>
      <c r="C121" s="125"/>
      <c r="D121" s="26">
        <v>160</v>
      </c>
      <c r="E121" s="150"/>
      <c r="F121" s="150"/>
      <c r="G121" s="150"/>
      <c r="H121" s="150"/>
      <c r="I121" s="125"/>
      <c r="J121" s="26"/>
      <c r="K121" s="125"/>
      <c r="L121" s="26"/>
      <c r="M121" s="125"/>
      <c r="N121" s="52" t="s">
        <v>37</v>
      </c>
      <c r="O121" s="2"/>
      <c r="P121" s="10"/>
      <c r="Q121" s="125"/>
      <c r="R121" s="122"/>
      <c r="S121" s="123"/>
      <c r="T121" s="22"/>
      <c r="U121" s="190"/>
      <c r="V121" s="166"/>
      <c r="W121" s="192"/>
      <c r="X121" s="193"/>
      <c r="Y121" s="194"/>
    </row>
    <row r="122" spans="2:25" x14ac:dyDescent="0.25">
      <c r="B122" s="34">
        <v>44440</v>
      </c>
      <c r="C122" s="125"/>
      <c r="D122" s="26">
        <v>162.54</v>
      </c>
      <c r="E122" s="150"/>
      <c r="F122" s="150"/>
      <c r="G122" s="150"/>
      <c r="H122" s="150"/>
      <c r="I122" s="125"/>
      <c r="J122" s="26"/>
      <c r="K122" s="125"/>
      <c r="L122" s="26"/>
      <c r="M122" s="125"/>
      <c r="N122" s="52" t="s">
        <v>37</v>
      </c>
      <c r="O122" s="2"/>
      <c r="P122" s="10"/>
      <c r="Q122" s="125"/>
      <c r="R122" s="122"/>
      <c r="S122" s="123"/>
      <c r="T122" s="22"/>
      <c r="U122" s="190"/>
      <c r="V122" s="166"/>
      <c r="W122" s="192"/>
      <c r="X122" s="193"/>
      <c r="Y122" s="194"/>
    </row>
    <row r="123" spans="2:25" x14ac:dyDescent="0.25">
      <c r="B123" s="34">
        <v>44441</v>
      </c>
      <c r="C123" s="125"/>
      <c r="D123" s="26">
        <v>156</v>
      </c>
      <c r="E123" s="150"/>
      <c r="F123" s="150"/>
      <c r="G123" s="150"/>
      <c r="H123" s="150"/>
      <c r="I123" s="125"/>
      <c r="J123" s="26"/>
      <c r="K123" s="125"/>
      <c r="L123" s="26"/>
      <c r="M123" s="125"/>
      <c r="N123" s="52" t="s">
        <v>37</v>
      </c>
      <c r="O123" s="2"/>
      <c r="P123" s="10"/>
      <c r="Q123" s="125"/>
      <c r="R123" s="122"/>
      <c r="S123" s="123"/>
      <c r="T123" s="22"/>
      <c r="U123" s="190"/>
      <c r="V123" s="166"/>
      <c r="W123" s="192"/>
      <c r="X123" s="193"/>
      <c r="Y123" s="194"/>
    </row>
    <row r="124" spans="2:25" x14ac:dyDescent="0.25">
      <c r="B124" s="34">
        <v>44442</v>
      </c>
      <c r="C124" s="125"/>
      <c r="D124" s="26">
        <v>153.72</v>
      </c>
      <c r="E124" s="150"/>
      <c r="F124" s="150"/>
      <c r="G124" s="150"/>
      <c r="H124" s="150"/>
      <c r="I124" s="125"/>
      <c r="J124" s="26">
        <v>142.80000000000001</v>
      </c>
      <c r="K124" s="125"/>
      <c r="L124" s="26"/>
      <c r="M124" s="125"/>
      <c r="N124" s="52" t="s">
        <v>37</v>
      </c>
      <c r="O124" s="2"/>
      <c r="P124" s="10"/>
      <c r="Q124" s="125"/>
      <c r="R124" s="122"/>
      <c r="S124" s="123"/>
      <c r="T124" s="22"/>
      <c r="U124" s="190"/>
      <c r="V124" s="166"/>
      <c r="W124" s="192"/>
      <c r="X124" s="193"/>
      <c r="Y124" s="194"/>
    </row>
    <row r="125" spans="2:25" x14ac:dyDescent="0.25">
      <c r="B125" s="34">
        <v>44443</v>
      </c>
      <c r="C125" s="125"/>
      <c r="D125" s="26">
        <v>133.13999999999999</v>
      </c>
      <c r="E125" s="150"/>
      <c r="F125" s="150"/>
      <c r="G125" s="150"/>
      <c r="H125" s="150"/>
      <c r="I125" s="125"/>
      <c r="J125" s="26"/>
      <c r="K125" s="125"/>
      <c r="L125" s="26"/>
      <c r="M125" s="125"/>
      <c r="N125" s="52" t="s">
        <v>37</v>
      </c>
      <c r="O125" s="2"/>
      <c r="P125" s="10"/>
      <c r="Q125" s="125"/>
      <c r="R125" s="122"/>
      <c r="S125" s="123"/>
      <c r="T125" s="22"/>
      <c r="U125" s="190"/>
      <c r="V125" s="166"/>
      <c r="W125" s="192"/>
      <c r="X125" s="193"/>
      <c r="Y125" s="194"/>
    </row>
    <row r="126" spans="2:25" x14ac:dyDescent="0.25">
      <c r="B126" s="34">
        <v>44444</v>
      </c>
      <c r="C126" s="125"/>
      <c r="D126" s="26">
        <v>142.38</v>
      </c>
      <c r="E126" s="150"/>
      <c r="F126" s="150"/>
      <c r="G126" s="150"/>
      <c r="H126" s="150"/>
      <c r="I126" s="125"/>
      <c r="J126" s="26"/>
      <c r="K126" s="125"/>
      <c r="L126" s="26"/>
      <c r="M126" s="125"/>
      <c r="N126" s="52" t="s">
        <v>37</v>
      </c>
      <c r="O126" s="2"/>
      <c r="P126" s="10"/>
      <c r="Q126" s="125"/>
      <c r="R126" s="122"/>
      <c r="S126" s="123"/>
      <c r="T126" s="22"/>
      <c r="U126" s="190"/>
      <c r="V126" s="166"/>
      <c r="W126" s="192"/>
      <c r="X126" s="193"/>
      <c r="Y126" s="194"/>
    </row>
    <row r="127" spans="2:25" x14ac:dyDescent="0.25">
      <c r="B127" s="34">
        <v>44445</v>
      </c>
      <c r="C127" s="125"/>
      <c r="D127" s="26">
        <v>137.97</v>
      </c>
      <c r="E127" s="150">
        <v>125.4</v>
      </c>
      <c r="F127" s="150"/>
      <c r="G127" s="150"/>
      <c r="H127" s="150"/>
      <c r="I127" s="125"/>
      <c r="J127" s="26">
        <v>149.6</v>
      </c>
      <c r="K127" s="125"/>
      <c r="L127" s="26">
        <v>90.3</v>
      </c>
      <c r="M127" s="125"/>
      <c r="N127" s="52" t="s">
        <v>37</v>
      </c>
      <c r="O127" s="2" t="s">
        <v>37</v>
      </c>
      <c r="P127" s="10" t="s">
        <v>24</v>
      </c>
      <c r="Q127" s="125"/>
      <c r="R127" s="122" t="s">
        <v>37</v>
      </c>
      <c r="S127" s="123" t="s">
        <v>24</v>
      </c>
      <c r="T127" s="22">
        <v>113.4</v>
      </c>
      <c r="U127" s="190"/>
      <c r="V127" s="166"/>
      <c r="W127" s="192"/>
      <c r="X127" s="193"/>
      <c r="Y127" s="194"/>
    </row>
    <row r="128" spans="2:25" x14ac:dyDescent="0.25">
      <c r="B128" s="34">
        <v>44446</v>
      </c>
      <c r="C128" s="51"/>
      <c r="D128" s="26">
        <v>135.08000000000001</v>
      </c>
      <c r="E128" s="26">
        <v>156.19999999999999</v>
      </c>
      <c r="F128" s="26">
        <v>155.4</v>
      </c>
      <c r="G128" s="26">
        <v>13.2</v>
      </c>
      <c r="H128" s="26">
        <v>105.6</v>
      </c>
      <c r="I128" s="51"/>
      <c r="J128" s="26">
        <v>140.69999999999999</v>
      </c>
      <c r="K128" s="51"/>
      <c r="L128" s="26"/>
      <c r="M128" s="51"/>
      <c r="N128" s="52" t="s">
        <v>37</v>
      </c>
      <c r="O128" s="2"/>
      <c r="P128" s="10"/>
      <c r="Q128" s="51"/>
      <c r="R128" s="18"/>
      <c r="S128" s="22"/>
      <c r="T128" s="22"/>
      <c r="U128" s="190"/>
      <c r="V128" s="166"/>
      <c r="W128" s="192"/>
      <c r="X128" s="193"/>
      <c r="Y128" s="194"/>
    </row>
    <row r="129" spans="2:27" x14ac:dyDescent="0.25">
      <c r="B129" s="34">
        <v>44447</v>
      </c>
      <c r="C129" s="51"/>
      <c r="D129" s="26">
        <v>141.12</v>
      </c>
      <c r="E129" s="26">
        <v>119.7</v>
      </c>
      <c r="F129" s="26">
        <v>130.19999999999999</v>
      </c>
      <c r="G129" s="26">
        <v>81.900000000000006</v>
      </c>
      <c r="H129" s="26">
        <v>111.3</v>
      </c>
      <c r="I129" s="51"/>
      <c r="J129" s="26">
        <v>119.7</v>
      </c>
      <c r="K129" s="51"/>
      <c r="L129" s="26"/>
      <c r="M129" s="51"/>
      <c r="N129" s="52" t="s">
        <v>37</v>
      </c>
      <c r="O129" s="2"/>
      <c r="P129" s="10"/>
      <c r="Q129" s="51"/>
      <c r="R129" s="18"/>
      <c r="S129" s="22"/>
      <c r="T129" s="22"/>
      <c r="U129" s="190"/>
      <c r="V129" s="166"/>
      <c r="W129" s="192"/>
      <c r="X129" s="193"/>
      <c r="Y129" s="194"/>
    </row>
    <row r="130" spans="2:27" x14ac:dyDescent="0.25">
      <c r="B130" s="34">
        <v>44448</v>
      </c>
      <c r="C130" s="51"/>
      <c r="D130" s="26">
        <v>137</v>
      </c>
      <c r="E130" s="26">
        <v>132</v>
      </c>
      <c r="F130" s="26">
        <v>170</v>
      </c>
      <c r="G130" s="26">
        <v>81</v>
      </c>
      <c r="H130" s="26">
        <v>109</v>
      </c>
      <c r="I130" s="51"/>
      <c r="J130" s="26">
        <v>150</v>
      </c>
      <c r="K130" s="51"/>
      <c r="L130" s="26"/>
      <c r="M130" s="51"/>
      <c r="N130" s="52" t="s">
        <v>37</v>
      </c>
      <c r="O130" s="2"/>
      <c r="P130" s="10"/>
      <c r="Q130" s="51"/>
      <c r="R130" s="18"/>
      <c r="S130" s="22"/>
      <c r="T130" s="22"/>
      <c r="U130" s="190"/>
      <c r="V130" s="166"/>
      <c r="W130" s="192"/>
      <c r="X130" s="193"/>
      <c r="Y130" s="194"/>
    </row>
    <row r="131" spans="2:27" x14ac:dyDescent="0.25">
      <c r="B131" s="34">
        <v>44449</v>
      </c>
      <c r="C131" s="51"/>
      <c r="D131" s="26">
        <v>151</v>
      </c>
      <c r="E131" s="26">
        <v>149</v>
      </c>
      <c r="F131" s="26">
        <v>200</v>
      </c>
      <c r="G131" s="26">
        <v>86</v>
      </c>
      <c r="H131" s="26">
        <v>116</v>
      </c>
      <c r="I131" s="51"/>
      <c r="J131" s="26">
        <v>141</v>
      </c>
      <c r="K131" s="51"/>
      <c r="L131" s="26"/>
      <c r="M131" s="51"/>
      <c r="N131" s="52" t="s">
        <v>37</v>
      </c>
      <c r="O131" s="2"/>
      <c r="P131" s="10"/>
      <c r="Q131" s="51"/>
      <c r="R131" s="18"/>
      <c r="S131" s="22"/>
      <c r="T131" s="22"/>
      <c r="U131" s="190"/>
      <c r="V131" s="166"/>
      <c r="W131" s="192"/>
      <c r="X131" s="193"/>
      <c r="Y131" s="194"/>
    </row>
    <row r="132" spans="2:27" x14ac:dyDescent="0.25">
      <c r="B132" s="34">
        <v>44450</v>
      </c>
      <c r="C132" s="51"/>
      <c r="D132" s="26">
        <v>164.64</v>
      </c>
      <c r="E132" s="26"/>
      <c r="F132" s="26"/>
      <c r="G132" s="26"/>
      <c r="H132" s="26"/>
      <c r="I132" s="51"/>
      <c r="J132" s="26"/>
      <c r="K132" s="51"/>
      <c r="L132" s="26"/>
      <c r="M132" s="51"/>
      <c r="N132" s="52" t="s">
        <v>37</v>
      </c>
      <c r="O132" s="2"/>
      <c r="P132" s="10"/>
      <c r="Q132" s="51"/>
      <c r="R132" s="18"/>
      <c r="S132" s="22"/>
      <c r="T132" s="22"/>
      <c r="U132" s="190"/>
      <c r="V132" s="166"/>
      <c r="W132" s="192"/>
      <c r="X132" s="193"/>
      <c r="Y132" s="194"/>
    </row>
    <row r="133" spans="2:27" x14ac:dyDescent="0.25">
      <c r="B133" s="34">
        <v>44451</v>
      </c>
      <c r="C133" s="51"/>
      <c r="D133" s="26">
        <v>159.38999999999999</v>
      </c>
      <c r="E133" s="26"/>
      <c r="F133" s="26"/>
      <c r="G133" s="26"/>
      <c r="H133" s="26"/>
      <c r="I133" s="51"/>
      <c r="J133" s="26"/>
      <c r="K133" s="51"/>
      <c r="L133" s="26"/>
      <c r="M133" s="51"/>
      <c r="N133" s="52" t="s">
        <v>37</v>
      </c>
      <c r="O133" s="2"/>
      <c r="P133" s="10"/>
      <c r="Q133" s="51"/>
      <c r="R133" s="18"/>
      <c r="S133" s="22"/>
      <c r="T133" s="22"/>
      <c r="U133" s="190"/>
      <c r="V133" s="166"/>
      <c r="W133" s="192"/>
      <c r="X133" s="193"/>
      <c r="Y133" s="194"/>
    </row>
    <row r="134" spans="2:27" x14ac:dyDescent="0.25">
      <c r="B134" s="34">
        <v>44452</v>
      </c>
      <c r="C134" s="51"/>
      <c r="D134" s="26">
        <v>154.35</v>
      </c>
      <c r="E134" s="26">
        <v>149.1</v>
      </c>
      <c r="F134" s="26">
        <v>249.9</v>
      </c>
      <c r="G134" s="26">
        <v>220.5</v>
      </c>
      <c r="H134" s="26">
        <v>79.8</v>
      </c>
      <c r="I134" s="51"/>
      <c r="J134" s="26">
        <v>115.5</v>
      </c>
      <c r="K134" s="51"/>
      <c r="L134" s="26">
        <v>138.6</v>
      </c>
      <c r="M134" s="51"/>
      <c r="N134" s="52" t="s">
        <v>37</v>
      </c>
      <c r="O134" s="124" t="s">
        <v>37</v>
      </c>
      <c r="P134" s="54" t="s">
        <v>24</v>
      </c>
      <c r="Q134" s="51"/>
      <c r="R134" s="122" t="s">
        <v>37</v>
      </c>
      <c r="S134" s="123" t="s">
        <v>24</v>
      </c>
      <c r="T134" s="22">
        <v>102.9</v>
      </c>
      <c r="U134" s="190"/>
      <c r="V134" s="166"/>
      <c r="W134" s="192"/>
      <c r="X134" s="193"/>
      <c r="Y134" s="194"/>
    </row>
    <row r="135" spans="2:27" x14ac:dyDescent="0.25">
      <c r="B135" s="34">
        <v>44453</v>
      </c>
      <c r="C135" s="125"/>
      <c r="D135" s="26">
        <v>163.16999999999999</v>
      </c>
      <c r="E135" s="26">
        <v>157.5</v>
      </c>
      <c r="F135" s="26">
        <v>246.75</v>
      </c>
      <c r="G135" s="26">
        <v>86.1</v>
      </c>
      <c r="H135" s="26">
        <v>119.7</v>
      </c>
      <c r="I135" s="125"/>
      <c r="J135" s="26">
        <v>144.9</v>
      </c>
      <c r="K135" s="125"/>
      <c r="L135" s="26"/>
      <c r="M135" s="125"/>
      <c r="N135" s="52" t="s">
        <v>37</v>
      </c>
      <c r="O135" s="2"/>
      <c r="P135" s="10"/>
      <c r="Q135" s="125"/>
      <c r="R135" s="122"/>
      <c r="S135" s="123"/>
      <c r="T135" s="22"/>
      <c r="U135" s="190"/>
      <c r="V135" s="166"/>
      <c r="W135" s="192"/>
      <c r="X135" s="193"/>
      <c r="Y135" s="194"/>
    </row>
    <row r="136" spans="2:27" x14ac:dyDescent="0.25">
      <c r="B136" s="34">
        <v>44454</v>
      </c>
      <c r="C136" s="125"/>
      <c r="D136" s="26">
        <v>170.28</v>
      </c>
      <c r="E136" s="26">
        <v>154</v>
      </c>
      <c r="F136" s="26">
        <v>215.25</v>
      </c>
      <c r="G136" s="26">
        <v>86.1</v>
      </c>
      <c r="H136" s="26">
        <v>126</v>
      </c>
      <c r="I136" s="125"/>
      <c r="J136" s="26">
        <v>129.80000000000001</v>
      </c>
      <c r="K136" s="125"/>
      <c r="L136" s="26"/>
      <c r="M136" s="125"/>
      <c r="N136" s="52" t="s">
        <v>37</v>
      </c>
      <c r="O136" s="2"/>
      <c r="P136" s="10"/>
      <c r="Q136" s="125"/>
      <c r="R136" s="122"/>
      <c r="S136" s="123"/>
      <c r="T136" s="22"/>
      <c r="U136" s="190"/>
      <c r="V136" s="166"/>
      <c r="W136" s="192"/>
      <c r="X136" s="193"/>
      <c r="Y136" s="194"/>
    </row>
    <row r="137" spans="2:27" x14ac:dyDescent="0.25">
      <c r="B137" s="34">
        <v>44455</v>
      </c>
      <c r="C137" s="125"/>
      <c r="D137" s="26">
        <v>163.46</v>
      </c>
      <c r="E137" s="26">
        <v>154</v>
      </c>
      <c r="F137" s="26">
        <v>195.8</v>
      </c>
      <c r="G137" s="26">
        <v>96.6</v>
      </c>
      <c r="H137" s="26">
        <v>123.9</v>
      </c>
      <c r="I137" s="125"/>
      <c r="J137" s="26">
        <v>136.4</v>
      </c>
      <c r="K137" s="125"/>
      <c r="L137" s="26"/>
      <c r="M137" s="125"/>
      <c r="N137" s="52" t="s">
        <v>37</v>
      </c>
      <c r="O137" s="2"/>
      <c r="P137" s="10"/>
      <c r="Q137" s="125"/>
      <c r="R137" s="122"/>
      <c r="S137" s="123"/>
      <c r="T137" s="22"/>
      <c r="U137" s="190"/>
      <c r="V137" s="166"/>
      <c r="W137" s="192"/>
      <c r="X137" s="193"/>
      <c r="Y137" s="194"/>
    </row>
    <row r="138" spans="2:27" x14ac:dyDescent="0.25">
      <c r="B138" s="34">
        <v>44456</v>
      </c>
      <c r="C138" s="125"/>
      <c r="D138" s="26">
        <v>153.41999999999999</v>
      </c>
      <c r="E138" s="26">
        <v>156.19999999999999</v>
      </c>
      <c r="F138" s="26">
        <v>201.6</v>
      </c>
      <c r="G138" s="26">
        <v>88</v>
      </c>
      <c r="H138" s="26">
        <v>121.8</v>
      </c>
      <c r="I138" s="125"/>
      <c r="J138" s="26">
        <v>129.80000000000001</v>
      </c>
      <c r="K138" s="125"/>
      <c r="L138" s="26"/>
      <c r="M138" s="125"/>
      <c r="N138" s="52" t="s">
        <v>37</v>
      </c>
      <c r="O138" s="2"/>
      <c r="P138" s="10"/>
      <c r="Q138" s="125"/>
      <c r="R138" s="122"/>
      <c r="S138" s="123"/>
      <c r="T138" s="22"/>
      <c r="U138" s="190"/>
      <c r="V138" s="166"/>
      <c r="W138" s="192"/>
      <c r="X138" s="193"/>
      <c r="Y138" s="194"/>
    </row>
    <row r="139" spans="2:27" x14ac:dyDescent="0.25">
      <c r="B139" s="34">
        <v>44457</v>
      </c>
      <c r="C139" s="125"/>
      <c r="D139" s="26">
        <v>146.79</v>
      </c>
      <c r="E139" s="150"/>
      <c r="F139" s="150"/>
      <c r="G139" s="150"/>
      <c r="H139" s="150"/>
      <c r="I139" s="125"/>
      <c r="J139" s="26"/>
      <c r="K139" s="125"/>
      <c r="L139" s="26"/>
      <c r="M139" s="125"/>
      <c r="N139" s="52" t="s">
        <v>37</v>
      </c>
      <c r="O139" s="2"/>
      <c r="P139" s="10"/>
      <c r="Q139" s="125"/>
      <c r="R139" s="122"/>
      <c r="S139" s="123"/>
      <c r="T139" s="22"/>
      <c r="U139" s="190"/>
      <c r="V139" s="166"/>
      <c r="W139" s="192"/>
      <c r="X139" s="193"/>
      <c r="Y139" s="194"/>
    </row>
    <row r="140" spans="2:27" x14ac:dyDescent="0.25">
      <c r="B140" s="34">
        <v>44458</v>
      </c>
      <c r="C140" s="125"/>
      <c r="D140" s="26">
        <v>182.07</v>
      </c>
      <c r="E140" s="150"/>
      <c r="F140" s="150"/>
      <c r="G140" s="150"/>
      <c r="H140" s="150"/>
      <c r="I140" s="125"/>
      <c r="J140" s="26"/>
      <c r="K140" s="125"/>
      <c r="L140" s="26"/>
      <c r="M140" s="125"/>
      <c r="N140" s="52" t="s">
        <v>37</v>
      </c>
      <c r="O140" s="2"/>
      <c r="P140" s="10"/>
      <c r="Q140" s="125"/>
      <c r="R140" s="122"/>
      <c r="S140" s="123"/>
      <c r="T140" s="22"/>
      <c r="U140" s="190"/>
      <c r="V140" s="166"/>
      <c r="W140" s="192"/>
      <c r="X140" s="193"/>
      <c r="Y140" s="194"/>
    </row>
    <row r="141" spans="2:27" x14ac:dyDescent="0.25">
      <c r="B141" s="34">
        <v>44459</v>
      </c>
      <c r="C141" s="125"/>
      <c r="D141" s="26">
        <v>169.05</v>
      </c>
      <c r="E141" s="150"/>
      <c r="F141" s="150"/>
      <c r="G141" s="150"/>
      <c r="H141" s="150"/>
      <c r="I141" s="125"/>
      <c r="J141" s="26">
        <v>136.4</v>
      </c>
      <c r="K141" s="125"/>
      <c r="L141" s="26">
        <v>191.1</v>
      </c>
      <c r="M141" s="125"/>
      <c r="N141" s="52" t="s">
        <v>37</v>
      </c>
      <c r="O141" s="124" t="s">
        <v>37</v>
      </c>
      <c r="P141" s="121" t="s">
        <v>24</v>
      </c>
      <c r="Q141" s="125"/>
      <c r="R141" s="122" t="s">
        <v>37</v>
      </c>
      <c r="S141" s="123" t="s">
        <v>24</v>
      </c>
      <c r="T141" s="22">
        <v>144.9</v>
      </c>
      <c r="U141" s="190"/>
      <c r="V141" s="166"/>
      <c r="W141" s="192"/>
      <c r="X141" s="193"/>
      <c r="Y141" s="194"/>
    </row>
    <row r="142" spans="2:27" x14ac:dyDescent="0.25">
      <c r="B142" s="34">
        <v>44462</v>
      </c>
      <c r="C142" s="125"/>
      <c r="D142" s="126">
        <v>115.44</v>
      </c>
      <c r="E142" s="150"/>
      <c r="F142" s="150"/>
      <c r="G142" s="150"/>
      <c r="H142" s="150"/>
      <c r="I142" s="125"/>
      <c r="J142" s="26">
        <v>127.2</v>
      </c>
      <c r="K142" s="125"/>
      <c r="L142" s="26"/>
      <c r="M142" s="125"/>
      <c r="N142" s="52" t="s">
        <v>37</v>
      </c>
      <c r="O142" s="124" t="s">
        <v>37</v>
      </c>
      <c r="P142" s="121" t="s">
        <v>24</v>
      </c>
      <c r="Q142" s="125"/>
      <c r="R142" s="122" t="s">
        <v>37</v>
      </c>
      <c r="S142" s="123" t="s">
        <v>24</v>
      </c>
      <c r="T142" s="22">
        <v>140.69999999999999</v>
      </c>
      <c r="U142" s="190"/>
      <c r="V142" s="166"/>
      <c r="W142" s="196" t="s">
        <v>24</v>
      </c>
      <c r="X142" s="193"/>
      <c r="Y142" s="194"/>
      <c r="AA142" t="s">
        <v>139</v>
      </c>
    </row>
    <row r="143" spans="2:27" x14ac:dyDescent="0.25">
      <c r="B143" s="34" t="s">
        <v>140</v>
      </c>
      <c r="C143" s="51"/>
      <c r="D143" s="26">
        <v>155.1</v>
      </c>
      <c r="E143" s="26"/>
      <c r="F143" s="26"/>
      <c r="G143" s="26"/>
      <c r="H143" s="26"/>
      <c r="I143" s="51"/>
      <c r="J143" s="26">
        <v>140.80000000000001</v>
      </c>
      <c r="K143" s="51"/>
      <c r="L143" s="26"/>
      <c r="M143" s="51"/>
      <c r="N143" s="52" t="s">
        <v>37</v>
      </c>
      <c r="O143" s="124" t="s">
        <v>37</v>
      </c>
      <c r="P143" s="54" t="s">
        <v>24</v>
      </c>
      <c r="Q143" s="51"/>
      <c r="R143" s="122" t="s">
        <v>37</v>
      </c>
      <c r="S143" s="123" t="s">
        <v>24</v>
      </c>
      <c r="T143" s="22">
        <v>140.69999999999999</v>
      </c>
      <c r="U143" s="175">
        <v>13.44</v>
      </c>
      <c r="V143" s="207">
        <v>8.7149999999999999</v>
      </c>
      <c r="W143" s="196" t="s">
        <v>24</v>
      </c>
      <c r="X143" s="178">
        <v>45.99</v>
      </c>
      <c r="Y143" s="179">
        <v>46.515000000000001</v>
      </c>
    </row>
    <row r="144" spans="2:27" x14ac:dyDescent="0.25">
      <c r="B144" s="34" t="s">
        <v>143</v>
      </c>
      <c r="C144" s="125"/>
      <c r="D144" s="126">
        <v>174.3</v>
      </c>
      <c r="E144" s="150"/>
      <c r="F144" s="150"/>
      <c r="G144" s="150"/>
      <c r="H144" s="150"/>
      <c r="I144" s="125"/>
      <c r="J144" s="26">
        <v>153.30000000000001</v>
      </c>
      <c r="K144" s="125"/>
      <c r="L144" s="26"/>
      <c r="M144" s="125"/>
      <c r="N144" s="52" t="s">
        <v>37</v>
      </c>
      <c r="O144" s="124" t="s">
        <v>37</v>
      </c>
      <c r="P144" s="54" t="s">
        <v>24</v>
      </c>
      <c r="Q144" s="125"/>
      <c r="R144" s="122" t="s">
        <v>37</v>
      </c>
      <c r="S144" s="123" t="s">
        <v>24</v>
      </c>
      <c r="T144" s="22">
        <v>165.44</v>
      </c>
      <c r="U144" s="175">
        <v>12.32</v>
      </c>
      <c r="V144" s="207">
        <v>14.3</v>
      </c>
      <c r="W144" s="196" t="s">
        <v>24</v>
      </c>
      <c r="X144" s="178">
        <v>180.6</v>
      </c>
      <c r="Y144" s="179">
        <v>203.7</v>
      </c>
    </row>
    <row r="145" spans="2:27" x14ac:dyDescent="0.25">
      <c r="B145" s="34" t="s">
        <v>145</v>
      </c>
      <c r="C145" s="125"/>
      <c r="D145" s="126">
        <v>172.2</v>
      </c>
      <c r="E145" s="150"/>
      <c r="F145" s="150"/>
      <c r="G145" s="150"/>
      <c r="H145" s="150"/>
      <c r="I145" s="125"/>
      <c r="J145" s="26">
        <v>157.5</v>
      </c>
      <c r="K145" s="125"/>
      <c r="L145" s="26"/>
      <c r="M145" s="125"/>
      <c r="N145" s="52" t="s">
        <v>37</v>
      </c>
      <c r="O145" s="124" t="s">
        <v>37</v>
      </c>
      <c r="P145" s="121" t="s">
        <v>24</v>
      </c>
      <c r="Q145" s="125"/>
      <c r="R145" s="122" t="s">
        <v>37</v>
      </c>
      <c r="S145" s="123" t="s">
        <v>24</v>
      </c>
      <c r="T145" s="22">
        <v>152.02000000000001</v>
      </c>
      <c r="U145" s="175">
        <v>8.8000000000000007</v>
      </c>
      <c r="V145" s="207">
        <v>17.600000000000001</v>
      </c>
      <c r="W145" s="196" t="s">
        <v>24</v>
      </c>
      <c r="X145" s="178">
        <v>157.5</v>
      </c>
      <c r="Y145" s="179">
        <v>203.7</v>
      </c>
    </row>
    <row r="146" spans="2:27" x14ac:dyDescent="0.25">
      <c r="B146" s="34" t="s">
        <v>147</v>
      </c>
      <c r="C146" s="125"/>
      <c r="D146" s="126">
        <v>184.8</v>
      </c>
      <c r="E146" s="150"/>
      <c r="F146" s="150"/>
      <c r="G146" s="150"/>
      <c r="H146" s="150"/>
      <c r="I146" s="125"/>
      <c r="J146" s="26">
        <v>258.5</v>
      </c>
      <c r="K146" s="125"/>
      <c r="L146" s="26"/>
      <c r="M146" s="125"/>
      <c r="N146" s="52" t="s">
        <v>37</v>
      </c>
      <c r="O146" s="124" t="s">
        <v>37</v>
      </c>
      <c r="P146" s="121" t="s">
        <v>24</v>
      </c>
      <c r="Q146" s="125"/>
      <c r="R146" s="122" t="s">
        <v>37</v>
      </c>
      <c r="S146" s="123" t="s">
        <v>24</v>
      </c>
      <c r="T146" s="22">
        <v>150.36000000000001</v>
      </c>
      <c r="U146" s="175">
        <v>13.44</v>
      </c>
      <c r="V146" s="207">
        <v>9.9</v>
      </c>
      <c r="W146" s="196" t="s">
        <v>24</v>
      </c>
      <c r="X146" s="178">
        <v>178.2</v>
      </c>
      <c r="Y146" s="179"/>
      <c r="AA146" t="s">
        <v>148</v>
      </c>
    </row>
    <row r="147" spans="2:27" x14ac:dyDescent="0.25">
      <c r="B147" s="34" t="s">
        <v>150</v>
      </c>
      <c r="C147" s="125"/>
      <c r="D147" s="126">
        <v>108</v>
      </c>
      <c r="E147" s="150"/>
      <c r="F147" s="150"/>
      <c r="G147" s="150"/>
      <c r="H147" s="150"/>
      <c r="I147" s="125"/>
      <c r="J147" s="26">
        <v>137.5</v>
      </c>
      <c r="K147" s="125"/>
      <c r="L147" s="26"/>
      <c r="M147" s="125"/>
      <c r="N147" s="52" t="s">
        <v>37</v>
      </c>
      <c r="O147" s="124" t="s">
        <v>46</v>
      </c>
      <c r="P147" s="121" t="s">
        <v>24</v>
      </c>
      <c r="Q147" s="125"/>
      <c r="R147" s="122" t="s">
        <v>37</v>
      </c>
      <c r="S147" s="123" t="s">
        <v>24</v>
      </c>
      <c r="T147" s="22">
        <v>187.95</v>
      </c>
      <c r="U147" s="175">
        <v>34.65</v>
      </c>
      <c r="V147" s="207">
        <v>12.18</v>
      </c>
      <c r="W147" s="196" t="s">
        <v>24</v>
      </c>
      <c r="X147" s="178">
        <v>121.8</v>
      </c>
      <c r="Y147" s="179">
        <v>148.5</v>
      </c>
      <c r="AA147" t="s">
        <v>151</v>
      </c>
    </row>
    <row r="148" spans="2:27" x14ac:dyDescent="0.25">
      <c r="B148" s="34" t="s">
        <v>154</v>
      </c>
      <c r="C148" s="125"/>
      <c r="D148" s="126">
        <v>168</v>
      </c>
      <c r="E148" s="150"/>
      <c r="F148" s="150"/>
      <c r="G148" s="150"/>
      <c r="H148" s="150"/>
      <c r="I148" s="125"/>
      <c r="J148" s="26">
        <v>147</v>
      </c>
      <c r="K148" s="125"/>
      <c r="L148" s="26"/>
      <c r="M148" s="125"/>
      <c r="N148" s="52" t="s">
        <v>37</v>
      </c>
      <c r="O148" s="124" t="s">
        <v>46</v>
      </c>
      <c r="P148" s="121" t="s">
        <v>24</v>
      </c>
      <c r="Q148" s="125"/>
      <c r="R148" s="122" t="s">
        <v>37</v>
      </c>
      <c r="S148" s="123" t="s">
        <v>24</v>
      </c>
      <c r="T148" s="22">
        <v>197.61</v>
      </c>
      <c r="U148" s="175">
        <v>30.25</v>
      </c>
      <c r="V148" s="207">
        <v>6.93</v>
      </c>
      <c r="W148" s="196" t="s">
        <v>24</v>
      </c>
      <c r="X148" s="178">
        <v>174.3</v>
      </c>
      <c r="Y148" s="179">
        <v>194.25</v>
      </c>
    </row>
    <row r="149" spans="2:27" x14ac:dyDescent="0.25">
      <c r="B149" s="34" t="s">
        <v>156</v>
      </c>
      <c r="C149" s="125"/>
      <c r="D149" s="126">
        <v>170.1</v>
      </c>
      <c r="E149" s="150"/>
      <c r="F149" s="150"/>
      <c r="G149" s="150"/>
      <c r="H149" s="150"/>
      <c r="I149" s="125"/>
      <c r="J149" s="26">
        <v>183.75</v>
      </c>
      <c r="K149" s="125"/>
      <c r="L149" s="26"/>
      <c r="M149" s="125"/>
      <c r="N149" s="52" t="s">
        <v>37</v>
      </c>
      <c r="O149" s="124" t="s">
        <v>46</v>
      </c>
      <c r="P149" s="121" t="s">
        <v>24</v>
      </c>
      <c r="Q149" s="125"/>
      <c r="R149" s="122" t="s">
        <v>37</v>
      </c>
      <c r="S149" s="123" t="s">
        <v>24</v>
      </c>
      <c r="T149" s="22">
        <v>203.52</v>
      </c>
      <c r="U149" s="175">
        <v>57.6</v>
      </c>
      <c r="V149" s="207">
        <v>8.82</v>
      </c>
      <c r="W149" s="196" t="s">
        <v>24</v>
      </c>
      <c r="X149" s="178">
        <v>136.5</v>
      </c>
      <c r="Y149" s="179">
        <v>199.5</v>
      </c>
    </row>
    <row r="150" spans="2:27" x14ac:dyDescent="0.25">
      <c r="B150" s="34" t="s">
        <v>157</v>
      </c>
      <c r="C150" s="125"/>
      <c r="D150" s="126">
        <v>176.19</v>
      </c>
      <c r="E150" s="150"/>
      <c r="F150" s="150"/>
      <c r="G150" s="150"/>
      <c r="H150" s="150"/>
      <c r="I150" s="125"/>
      <c r="J150" s="26">
        <v>178.5</v>
      </c>
      <c r="K150" s="125"/>
      <c r="L150" s="26"/>
      <c r="M150" s="125"/>
      <c r="N150" s="52" t="s">
        <v>37</v>
      </c>
      <c r="O150" s="124" t="s">
        <v>46</v>
      </c>
      <c r="P150" s="121" t="s">
        <v>24</v>
      </c>
      <c r="Q150" s="125"/>
      <c r="R150" s="122" t="s">
        <v>37</v>
      </c>
      <c r="S150" s="123" t="s">
        <v>24</v>
      </c>
      <c r="T150" s="22">
        <v>178.5</v>
      </c>
      <c r="U150" s="175">
        <v>55.65</v>
      </c>
      <c r="V150" s="207">
        <v>8.82</v>
      </c>
      <c r="W150" s="196" t="s">
        <v>24</v>
      </c>
      <c r="X150" s="178">
        <v>134.4</v>
      </c>
      <c r="Y150" s="179">
        <v>194.25</v>
      </c>
    </row>
    <row r="151" spans="2:27" x14ac:dyDescent="0.25">
      <c r="B151" s="34" t="s">
        <v>160</v>
      </c>
      <c r="C151" s="125"/>
      <c r="D151" s="126">
        <v>178.32</v>
      </c>
      <c r="E151" s="150"/>
      <c r="F151" s="150"/>
      <c r="G151" s="150"/>
      <c r="H151" s="150"/>
      <c r="I151" s="125"/>
      <c r="J151" s="26">
        <v>170.4</v>
      </c>
      <c r="K151" s="125"/>
      <c r="L151" s="26"/>
      <c r="M151" s="125"/>
      <c r="N151" s="52" t="s">
        <v>37</v>
      </c>
      <c r="O151" s="2">
        <v>273</v>
      </c>
      <c r="P151" s="147">
        <v>172.8</v>
      </c>
      <c r="Q151" s="125"/>
      <c r="R151" s="122" t="s">
        <v>24</v>
      </c>
      <c r="S151" s="123"/>
      <c r="T151" s="22">
        <v>187.2</v>
      </c>
      <c r="U151" s="175">
        <v>58.3</v>
      </c>
      <c r="V151" s="230">
        <v>6.6</v>
      </c>
      <c r="W151" s="196"/>
      <c r="X151" s="178">
        <v>77</v>
      </c>
      <c r="Y151" s="179">
        <v>181.5</v>
      </c>
      <c r="AA151" t="s">
        <v>161</v>
      </c>
    </row>
    <row r="152" spans="2:27" x14ac:dyDescent="0.25">
      <c r="B152" s="34" t="s">
        <v>163</v>
      </c>
      <c r="C152" s="125"/>
      <c r="D152" s="26">
        <v>194.25</v>
      </c>
      <c r="E152" s="26"/>
      <c r="F152" s="26"/>
      <c r="G152" s="26"/>
      <c r="H152" s="26"/>
      <c r="I152" s="51"/>
      <c r="J152" s="26">
        <v>172.2</v>
      </c>
      <c r="K152" s="51"/>
      <c r="L152" s="26"/>
      <c r="M152" s="51"/>
      <c r="N152" s="52" t="s">
        <v>37</v>
      </c>
      <c r="O152" s="2">
        <v>262.5</v>
      </c>
      <c r="P152" s="147">
        <v>264</v>
      </c>
      <c r="Q152" s="51"/>
      <c r="R152" s="122" t="s">
        <v>24</v>
      </c>
      <c r="S152" s="123" t="s">
        <v>24</v>
      </c>
      <c r="T152" s="22">
        <v>211.2</v>
      </c>
      <c r="U152" s="175">
        <v>44</v>
      </c>
      <c r="V152" s="207">
        <v>11.55</v>
      </c>
      <c r="W152" s="196" t="s">
        <v>24</v>
      </c>
      <c r="X152" s="178">
        <v>126</v>
      </c>
      <c r="Y152" s="179">
        <v>194.25</v>
      </c>
    </row>
    <row r="153" spans="2:27" x14ac:dyDescent="0.25">
      <c r="B153" s="34" t="s">
        <v>165</v>
      </c>
      <c r="C153" s="125"/>
      <c r="D153" s="26">
        <v>184.38</v>
      </c>
      <c r="E153" s="26"/>
      <c r="F153" s="26"/>
      <c r="G153" s="26"/>
      <c r="H153" s="26"/>
      <c r="I153" s="51"/>
      <c r="J153" s="26">
        <v>172.2</v>
      </c>
      <c r="K153" s="51"/>
      <c r="L153" s="26"/>
      <c r="M153" s="51"/>
      <c r="N153" s="52" t="s">
        <v>37</v>
      </c>
      <c r="O153" s="2">
        <v>294</v>
      </c>
      <c r="P153" s="147">
        <v>236.25</v>
      </c>
      <c r="Q153" s="51"/>
      <c r="R153" s="122" t="s">
        <v>24</v>
      </c>
      <c r="S153" s="130">
        <v>40.950000000000003</v>
      </c>
      <c r="T153" s="22">
        <v>184.8</v>
      </c>
      <c r="U153" s="175">
        <v>98.7</v>
      </c>
      <c r="V153" s="207">
        <v>18.27</v>
      </c>
      <c r="W153" s="227">
        <v>9.4499999999999993</v>
      </c>
      <c r="X153" s="178">
        <v>161.69999999999999</v>
      </c>
      <c r="Y153" s="179">
        <v>194.25</v>
      </c>
    </row>
    <row r="154" spans="2:27" x14ac:dyDescent="0.25">
      <c r="B154" s="34" t="s">
        <v>166</v>
      </c>
      <c r="C154" s="125"/>
      <c r="D154" s="26">
        <v>168</v>
      </c>
      <c r="E154" s="26"/>
      <c r="F154" s="26"/>
      <c r="G154" s="26"/>
      <c r="H154" s="26"/>
      <c r="I154" s="51"/>
      <c r="J154" s="26">
        <v>172.62</v>
      </c>
      <c r="K154" s="51"/>
      <c r="L154" s="26"/>
      <c r="M154" s="51"/>
      <c r="N154" s="52" t="s">
        <v>37</v>
      </c>
      <c r="O154" s="2">
        <v>294</v>
      </c>
      <c r="P154" s="147">
        <v>270</v>
      </c>
      <c r="Q154" s="51"/>
      <c r="R154" s="122" t="s">
        <v>24</v>
      </c>
      <c r="S154" s="123" t="s">
        <v>24</v>
      </c>
      <c r="T154" s="22">
        <v>151.19999999999999</v>
      </c>
      <c r="U154" s="175">
        <v>80.849999999999994</v>
      </c>
      <c r="V154" s="230">
        <v>30</v>
      </c>
      <c r="W154" s="196" t="s">
        <v>24</v>
      </c>
      <c r="X154" s="178">
        <v>174.3</v>
      </c>
      <c r="Y154" s="198" t="s">
        <v>37</v>
      </c>
    </row>
    <row r="155" spans="2:27" x14ac:dyDescent="0.25">
      <c r="B155" s="34" t="s">
        <v>169</v>
      </c>
      <c r="C155" s="125"/>
      <c r="D155" s="26">
        <v>162.75</v>
      </c>
      <c r="E155" s="26"/>
      <c r="F155" s="26"/>
      <c r="G155" s="26"/>
      <c r="H155" s="26"/>
      <c r="I155" s="51"/>
      <c r="J155" s="26">
        <v>165.9</v>
      </c>
      <c r="K155" s="51"/>
      <c r="L155" s="26"/>
      <c r="M155" s="51"/>
      <c r="N155" s="52" t="s">
        <v>37</v>
      </c>
      <c r="O155" s="2">
        <v>283.5</v>
      </c>
      <c r="P155" s="147">
        <v>246.75</v>
      </c>
      <c r="Q155" s="51"/>
      <c r="R155" s="122" t="s">
        <v>24</v>
      </c>
      <c r="S155" s="123" t="s">
        <v>24</v>
      </c>
      <c r="T155" s="22">
        <v>176.4</v>
      </c>
      <c r="U155" s="175">
        <v>74.55</v>
      </c>
      <c r="V155" s="230">
        <v>25.725000000000001</v>
      </c>
      <c r="W155" s="227">
        <v>7.875</v>
      </c>
      <c r="X155" s="178">
        <v>149.1</v>
      </c>
      <c r="Y155" s="179">
        <v>215.25</v>
      </c>
      <c r="AA155" t="s">
        <v>170</v>
      </c>
    </row>
    <row r="156" spans="2:27" x14ac:dyDescent="0.25">
      <c r="B156" s="34" t="s">
        <v>171</v>
      </c>
      <c r="C156" s="125"/>
      <c r="D156" s="26">
        <v>169.26</v>
      </c>
      <c r="E156" s="26"/>
      <c r="F156" s="26"/>
      <c r="G156" s="26"/>
      <c r="H156" s="26"/>
      <c r="I156" s="51"/>
      <c r="J156" s="26">
        <v>165.9</v>
      </c>
      <c r="K156" s="51"/>
      <c r="L156" s="26"/>
      <c r="M156" s="51"/>
      <c r="N156" s="52" t="s">
        <v>37</v>
      </c>
      <c r="O156" s="2">
        <v>270.25</v>
      </c>
      <c r="P156" s="147">
        <v>252</v>
      </c>
      <c r="Q156" s="51"/>
      <c r="R156" s="122" t="s">
        <v>24</v>
      </c>
      <c r="S156" s="123" t="s">
        <v>24</v>
      </c>
      <c r="T156" s="22">
        <v>160.6</v>
      </c>
      <c r="U156" s="175">
        <v>61.95</v>
      </c>
      <c r="V156" s="230">
        <v>14.7</v>
      </c>
      <c r="W156" s="196" t="s">
        <v>46</v>
      </c>
      <c r="X156" s="178">
        <v>153.30000000000001</v>
      </c>
      <c r="Y156" s="179">
        <v>199.5</v>
      </c>
    </row>
    <row r="157" spans="2:27" x14ac:dyDescent="0.25">
      <c r="B157" s="34" t="s">
        <v>172</v>
      </c>
      <c r="C157" s="125"/>
      <c r="D157" s="26">
        <v>194.46</v>
      </c>
      <c r="E157" s="26"/>
      <c r="F157" s="26"/>
      <c r="G157" s="26"/>
      <c r="H157" s="26"/>
      <c r="I157" s="51"/>
      <c r="J157" s="26">
        <v>163.80000000000001</v>
      </c>
      <c r="K157" s="51"/>
      <c r="L157" s="26"/>
      <c r="M157" s="51"/>
      <c r="N157" s="52" t="s">
        <v>37</v>
      </c>
      <c r="O157" s="2">
        <v>294</v>
      </c>
      <c r="P157" s="147">
        <v>241.5</v>
      </c>
      <c r="Q157" s="51"/>
      <c r="R157" s="122" t="s">
        <v>24</v>
      </c>
      <c r="S157" s="123" t="s">
        <v>24</v>
      </c>
      <c r="T157" s="22">
        <v>178.5</v>
      </c>
      <c r="U157" s="175">
        <v>66.150000000000006</v>
      </c>
      <c r="V157" s="230">
        <v>26.4</v>
      </c>
      <c r="W157" s="227">
        <v>7.92</v>
      </c>
      <c r="X157" s="178">
        <v>103.4</v>
      </c>
      <c r="Y157" s="179">
        <v>204.75</v>
      </c>
    </row>
    <row r="158" spans="2:27" x14ac:dyDescent="0.25">
      <c r="B158" s="34" t="s">
        <v>173</v>
      </c>
      <c r="C158" s="125"/>
      <c r="D158" s="126">
        <v>171.15</v>
      </c>
      <c r="E158" s="150"/>
      <c r="F158" s="150"/>
      <c r="G158" s="150"/>
      <c r="H158" s="150"/>
      <c r="I158" s="125"/>
      <c r="J158" s="26">
        <v>138.69999999999999</v>
      </c>
      <c r="K158" s="125"/>
      <c r="L158" s="26"/>
      <c r="M158" s="125"/>
      <c r="N158" s="52" t="s">
        <v>37</v>
      </c>
      <c r="O158" s="2">
        <v>267.75</v>
      </c>
      <c r="P158" s="147">
        <v>220</v>
      </c>
      <c r="Q158" s="125"/>
      <c r="R158" s="122" t="s">
        <v>24</v>
      </c>
      <c r="S158" s="123" t="s">
        <v>24</v>
      </c>
      <c r="T158" s="22">
        <v>178.2</v>
      </c>
      <c r="U158" s="175">
        <v>79.2</v>
      </c>
      <c r="V158" s="230">
        <v>36.799999999999997</v>
      </c>
      <c r="W158" s="227">
        <v>8.2799999999999994</v>
      </c>
      <c r="X158" s="178">
        <v>155.4</v>
      </c>
      <c r="Y158" s="179">
        <v>215.25</v>
      </c>
      <c r="AA158" t="s">
        <v>174</v>
      </c>
    </row>
    <row r="159" spans="2:27" x14ac:dyDescent="0.25">
      <c r="B159" s="34" t="s">
        <v>175</v>
      </c>
      <c r="C159" s="125"/>
      <c r="D159" s="126">
        <v>166.11</v>
      </c>
      <c r="E159" s="150"/>
      <c r="F159" s="150"/>
      <c r="G159" s="150"/>
      <c r="H159" s="150"/>
      <c r="I159" s="125"/>
      <c r="J159" s="26">
        <v>165.9</v>
      </c>
      <c r="K159" s="125"/>
      <c r="L159" s="26"/>
      <c r="M159" s="125"/>
      <c r="N159" s="52" t="s">
        <v>37</v>
      </c>
      <c r="O159" s="2">
        <v>299.25</v>
      </c>
      <c r="P159" s="147">
        <v>210</v>
      </c>
      <c r="Q159" s="125"/>
      <c r="R159" s="122" t="s">
        <v>24</v>
      </c>
      <c r="S159" s="123" t="s">
        <v>24</v>
      </c>
      <c r="T159" s="22">
        <v>197.4</v>
      </c>
      <c r="U159" s="175">
        <v>79.8</v>
      </c>
      <c r="V159" s="230">
        <v>33.6</v>
      </c>
      <c r="W159" s="227">
        <v>8.19</v>
      </c>
      <c r="X159" s="178">
        <v>115.5</v>
      </c>
      <c r="Y159" s="179">
        <v>152.25</v>
      </c>
    </row>
    <row r="160" spans="2:27" x14ac:dyDescent="0.25">
      <c r="B160" s="34" t="s">
        <v>176</v>
      </c>
      <c r="C160" s="125"/>
      <c r="D160" s="26">
        <v>175.35</v>
      </c>
      <c r="E160" s="26"/>
      <c r="F160" s="26"/>
      <c r="G160" s="26"/>
      <c r="H160" s="26"/>
      <c r="I160" s="125"/>
      <c r="J160" s="26">
        <v>158.4</v>
      </c>
      <c r="K160" s="125"/>
      <c r="L160" s="26"/>
      <c r="M160" s="125"/>
      <c r="N160" s="52" t="s">
        <v>37</v>
      </c>
      <c r="O160" s="2">
        <v>278.25</v>
      </c>
      <c r="P160" s="10">
        <v>236.5</v>
      </c>
      <c r="Q160" s="125"/>
      <c r="R160" s="122" t="s">
        <v>24</v>
      </c>
      <c r="S160" s="22">
        <v>210</v>
      </c>
      <c r="T160" s="22">
        <v>174.3</v>
      </c>
      <c r="U160" s="175">
        <v>74.8</v>
      </c>
      <c r="V160" s="207">
        <v>30.79</v>
      </c>
      <c r="W160" s="177">
        <v>9.4499999999999993</v>
      </c>
      <c r="X160" s="178">
        <v>153.30000000000001</v>
      </c>
      <c r="Y160" s="179">
        <v>189</v>
      </c>
      <c r="AA160" t="s">
        <v>177</v>
      </c>
    </row>
    <row r="161" spans="2:27" x14ac:dyDescent="0.25">
      <c r="B161" s="34" t="s">
        <v>178</v>
      </c>
      <c r="C161" s="125"/>
      <c r="D161" s="26">
        <v>158.97</v>
      </c>
      <c r="E161" s="26"/>
      <c r="F161" s="26"/>
      <c r="G161" s="26"/>
      <c r="H161" s="26"/>
      <c r="I161" s="51"/>
      <c r="J161" s="26">
        <v>163.80000000000001</v>
      </c>
      <c r="K161" s="51"/>
      <c r="L161" s="26"/>
      <c r="M161" s="51"/>
      <c r="N161" s="52" t="s">
        <v>37</v>
      </c>
      <c r="O161" s="2">
        <v>288.75</v>
      </c>
      <c r="P161" s="10">
        <v>252</v>
      </c>
      <c r="Q161" s="51"/>
      <c r="R161" s="122" t="s">
        <v>24</v>
      </c>
      <c r="S161" s="22">
        <v>2.8</v>
      </c>
      <c r="T161" s="22">
        <v>204.6</v>
      </c>
      <c r="U161" s="175">
        <v>86.1</v>
      </c>
      <c r="V161" s="207">
        <v>59.85</v>
      </c>
      <c r="W161" s="177">
        <v>4.84</v>
      </c>
      <c r="X161" s="178">
        <v>161.69999999999999</v>
      </c>
      <c r="Y161" s="179">
        <v>189</v>
      </c>
    </row>
    <row r="162" spans="2:27" x14ac:dyDescent="0.25">
      <c r="B162" s="34" t="s">
        <v>179</v>
      </c>
      <c r="C162" s="125"/>
      <c r="D162" s="126">
        <v>176</v>
      </c>
      <c r="E162" s="150"/>
      <c r="F162" s="150"/>
      <c r="G162" s="150"/>
      <c r="H162" s="150"/>
      <c r="I162" s="125"/>
      <c r="J162" s="26">
        <v>161.69999999999999</v>
      </c>
      <c r="K162" s="125"/>
      <c r="L162" s="26"/>
      <c r="M162" s="125"/>
      <c r="N162" s="52" t="s">
        <v>37</v>
      </c>
      <c r="O162" s="2">
        <v>283.5</v>
      </c>
      <c r="P162" s="147">
        <v>241.5</v>
      </c>
      <c r="Q162" s="125"/>
      <c r="R162" s="122" t="s">
        <v>24</v>
      </c>
      <c r="S162" s="123" t="s">
        <v>24</v>
      </c>
      <c r="T162" s="22">
        <v>180.6</v>
      </c>
      <c r="U162" s="175">
        <v>70.349999999999994</v>
      </c>
      <c r="V162" s="230">
        <v>65.099999999999994</v>
      </c>
      <c r="W162" s="227" t="s">
        <v>46</v>
      </c>
      <c r="X162" s="178">
        <v>186.9</v>
      </c>
      <c r="Y162" s="179">
        <v>204.75</v>
      </c>
    </row>
    <row r="163" spans="2:27" x14ac:dyDescent="0.25">
      <c r="B163" s="34" t="s">
        <v>180</v>
      </c>
      <c r="C163" s="125"/>
      <c r="D163" s="26">
        <v>190.52</v>
      </c>
      <c r="E163" s="26"/>
      <c r="F163" s="26"/>
      <c r="G163" s="26"/>
      <c r="H163" s="26"/>
      <c r="I163" s="51"/>
      <c r="J163" s="26">
        <v>168</v>
      </c>
      <c r="K163" s="51"/>
      <c r="L163" s="26"/>
      <c r="M163" s="51"/>
      <c r="N163" s="52" t="s">
        <v>37</v>
      </c>
      <c r="O163" s="2">
        <v>283.5</v>
      </c>
      <c r="P163" s="147">
        <v>253</v>
      </c>
      <c r="Q163" s="51"/>
      <c r="R163" s="122" t="s">
        <v>37</v>
      </c>
      <c r="S163" s="123" t="s">
        <v>24</v>
      </c>
      <c r="T163" s="22">
        <v>202.4</v>
      </c>
      <c r="U163" s="175">
        <v>58.8</v>
      </c>
      <c r="V163" s="230">
        <v>44</v>
      </c>
      <c r="W163" s="196">
        <v>6.3</v>
      </c>
      <c r="X163" s="178">
        <v>138.6</v>
      </c>
      <c r="Y163" s="179">
        <v>189</v>
      </c>
    </row>
    <row r="164" spans="2:27" x14ac:dyDescent="0.25">
      <c r="B164" s="34" t="s">
        <v>181</v>
      </c>
      <c r="C164" s="125"/>
      <c r="D164" s="26">
        <v>189</v>
      </c>
      <c r="E164" s="26"/>
      <c r="F164" s="26"/>
      <c r="G164" s="26"/>
      <c r="H164" s="26"/>
      <c r="I164" s="51"/>
      <c r="J164" s="26">
        <v>165.9</v>
      </c>
      <c r="K164" s="51"/>
      <c r="L164" s="26"/>
      <c r="M164" s="51"/>
      <c r="N164" s="52" t="s">
        <v>37</v>
      </c>
      <c r="O164" s="2">
        <v>283.5</v>
      </c>
      <c r="P164" s="147">
        <v>189</v>
      </c>
      <c r="Q164" s="51"/>
      <c r="R164" s="122" t="s">
        <v>37</v>
      </c>
      <c r="S164" s="123" t="s">
        <v>24</v>
      </c>
      <c r="T164" s="22">
        <v>182.7</v>
      </c>
      <c r="U164" s="175">
        <v>58.8</v>
      </c>
      <c r="V164" s="230">
        <v>74.55</v>
      </c>
      <c r="W164" s="227">
        <v>4.08</v>
      </c>
      <c r="X164" s="178">
        <v>165.9</v>
      </c>
      <c r="Y164" s="179">
        <v>210</v>
      </c>
    </row>
    <row r="165" spans="2:27" x14ac:dyDescent="0.25">
      <c r="B165" s="34" t="s">
        <v>182</v>
      </c>
      <c r="C165" s="125"/>
      <c r="D165" s="26">
        <v>169.89</v>
      </c>
      <c r="E165" s="26"/>
      <c r="F165" s="26"/>
      <c r="G165" s="26"/>
      <c r="H165" s="26"/>
      <c r="I165" s="51"/>
      <c r="J165" s="26">
        <v>134.4</v>
      </c>
      <c r="K165" s="51"/>
      <c r="L165" s="26"/>
      <c r="M165" s="51"/>
      <c r="N165" s="52" t="s">
        <v>37</v>
      </c>
      <c r="O165" s="2">
        <v>267.75</v>
      </c>
      <c r="P165" s="147">
        <v>88</v>
      </c>
      <c r="Q165" s="51"/>
      <c r="R165" s="122" t="s">
        <v>37</v>
      </c>
      <c r="S165" s="123" t="s">
        <v>24</v>
      </c>
      <c r="T165" s="22">
        <v>162.80000000000001</v>
      </c>
      <c r="U165" s="175">
        <v>33</v>
      </c>
      <c r="V165" s="230">
        <v>68.2</v>
      </c>
      <c r="W165" s="196" t="s">
        <v>24</v>
      </c>
      <c r="X165" s="178">
        <v>191.1</v>
      </c>
      <c r="Y165" s="198" t="s">
        <v>37</v>
      </c>
    </row>
    <row r="166" spans="2:27" x14ac:dyDescent="0.25">
      <c r="B166" s="34" t="s">
        <v>183</v>
      </c>
      <c r="C166" s="125"/>
      <c r="D166" s="26">
        <v>176.82</v>
      </c>
      <c r="E166" s="26"/>
      <c r="F166" s="26"/>
      <c r="G166" s="26"/>
      <c r="H166" s="26"/>
      <c r="I166" s="51"/>
      <c r="J166" s="26">
        <v>165.9</v>
      </c>
      <c r="K166" s="51"/>
      <c r="L166" s="26"/>
      <c r="M166" s="51"/>
      <c r="N166" s="52" t="s">
        <v>37</v>
      </c>
      <c r="O166" s="2">
        <v>273</v>
      </c>
      <c r="P166" s="147">
        <v>206.8</v>
      </c>
      <c r="Q166" s="51"/>
      <c r="R166" s="122" t="s">
        <v>37</v>
      </c>
      <c r="S166" s="130">
        <v>2.16</v>
      </c>
      <c r="T166" s="22">
        <v>189.2</v>
      </c>
      <c r="U166" s="175">
        <v>58.3</v>
      </c>
      <c r="V166" s="230">
        <v>14.96</v>
      </c>
      <c r="W166" s="227">
        <v>13.65</v>
      </c>
      <c r="X166" s="178">
        <v>144.9</v>
      </c>
      <c r="Y166" s="179">
        <v>204.75</v>
      </c>
      <c r="AA166" t="s">
        <v>184</v>
      </c>
    </row>
    <row r="167" spans="2:27" x14ac:dyDescent="0.25">
      <c r="B167" s="34" t="s">
        <v>185</v>
      </c>
      <c r="C167" s="125"/>
      <c r="D167" s="26">
        <v>173.25</v>
      </c>
      <c r="E167" s="26"/>
      <c r="F167" s="26"/>
      <c r="G167" s="26"/>
      <c r="H167" s="26"/>
      <c r="I167" s="51"/>
      <c r="J167" s="26">
        <v>163.80000000000001</v>
      </c>
      <c r="K167" s="51"/>
      <c r="L167" s="26"/>
      <c r="M167" s="51"/>
      <c r="N167" s="52" t="s">
        <v>37</v>
      </c>
      <c r="O167" s="2">
        <v>283.5</v>
      </c>
      <c r="P167" s="147">
        <v>58.3</v>
      </c>
      <c r="Q167" s="51"/>
      <c r="R167" s="122" t="s">
        <v>37</v>
      </c>
      <c r="S167" s="123" t="s">
        <v>24</v>
      </c>
      <c r="T167" s="22">
        <v>132</v>
      </c>
      <c r="U167" s="175">
        <v>36.75</v>
      </c>
      <c r="V167" s="230"/>
      <c r="W167" s="227">
        <v>8.61</v>
      </c>
      <c r="X167" s="178">
        <v>147</v>
      </c>
      <c r="Y167" s="179"/>
    </row>
    <row r="168" spans="2:27" x14ac:dyDescent="0.25">
      <c r="B168" s="34" t="s">
        <v>186</v>
      </c>
      <c r="C168" s="125"/>
      <c r="D168" s="26">
        <v>49.4</v>
      </c>
      <c r="E168" s="26"/>
      <c r="F168" s="26"/>
      <c r="G168" s="26"/>
      <c r="H168" s="26"/>
      <c r="I168" s="51"/>
      <c r="J168" s="26">
        <v>116.38</v>
      </c>
      <c r="K168" s="51"/>
      <c r="L168" s="26"/>
      <c r="M168" s="51"/>
      <c r="N168" s="52" t="s">
        <v>37</v>
      </c>
      <c r="O168" s="2">
        <v>209</v>
      </c>
      <c r="P168" s="147">
        <v>136.4</v>
      </c>
      <c r="Q168" s="51"/>
      <c r="R168" s="122" t="s">
        <v>24</v>
      </c>
      <c r="S168" s="130">
        <v>44.1</v>
      </c>
      <c r="T168" s="22">
        <v>162.80000000000001</v>
      </c>
      <c r="U168" s="175">
        <v>68.2</v>
      </c>
      <c r="V168" s="230"/>
      <c r="W168" s="227">
        <v>16.28</v>
      </c>
      <c r="X168" s="178">
        <v>23.1</v>
      </c>
      <c r="Y168" s="179"/>
      <c r="AA168" t="s">
        <v>189</v>
      </c>
    </row>
    <row r="169" spans="2:27" x14ac:dyDescent="0.25">
      <c r="B169" s="34" t="s">
        <v>187</v>
      </c>
      <c r="C169" s="125"/>
      <c r="D169" s="26">
        <v>120.96</v>
      </c>
      <c r="E169" s="26"/>
      <c r="F169" s="26"/>
      <c r="G169" s="26"/>
      <c r="H169" s="26"/>
      <c r="I169" s="51"/>
      <c r="J169" s="26">
        <v>146.4</v>
      </c>
      <c r="K169" s="51"/>
      <c r="L169" s="26"/>
      <c r="M169" s="51"/>
      <c r="N169" s="126">
        <v>154</v>
      </c>
      <c r="O169" s="2">
        <v>315</v>
      </c>
      <c r="P169" s="147">
        <v>247.5</v>
      </c>
      <c r="Q169" s="51"/>
      <c r="R169" s="122" t="s">
        <v>24</v>
      </c>
      <c r="S169" s="130">
        <v>34.65</v>
      </c>
      <c r="T169" s="22">
        <v>132</v>
      </c>
      <c r="U169" s="175">
        <v>68.2</v>
      </c>
      <c r="V169" s="230">
        <v>3.15</v>
      </c>
      <c r="W169" s="227">
        <v>26.25</v>
      </c>
      <c r="X169" s="178">
        <v>56.7</v>
      </c>
      <c r="Y169" s="198" t="s">
        <v>37</v>
      </c>
      <c r="AA169" t="s">
        <v>188</v>
      </c>
    </row>
    <row r="170" spans="2:27" x14ac:dyDescent="0.25">
      <c r="B170" s="34" t="s">
        <v>190</v>
      </c>
      <c r="C170" s="125"/>
      <c r="D170" s="26">
        <v>129.13999999999999</v>
      </c>
      <c r="E170" s="26"/>
      <c r="F170" s="26"/>
      <c r="G170" s="26"/>
      <c r="H170" s="26"/>
      <c r="I170" s="51"/>
      <c r="J170" s="26">
        <v>151.80000000000001</v>
      </c>
      <c r="K170" s="51"/>
      <c r="L170" s="26"/>
      <c r="M170" s="51"/>
      <c r="N170" s="126">
        <v>52.8</v>
      </c>
      <c r="O170" s="2">
        <v>288.75</v>
      </c>
      <c r="P170" s="147">
        <v>45.1</v>
      </c>
      <c r="Q170" s="51"/>
      <c r="R170" s="253">
        <v>15</v>
      </c>
      <c r="S170" s="130">
        <v>26.25</v>
      </c>
      <c r="T170" s="22">
        <v>76.8</v>
      </c>
      <c r="U170" s="175">
        <v>22.8</v>
      </c>
      <c r="V170" s="230">
        <v>3.12</v>
      </c>
      <c r="W170" s="227">
        <v>6.8250000000000002</v>
      </c>
      <c r="X170" s="178">
        <v>91.35</v>
      </c>
      <c r="Y170" s="179"/>
      <c r="AA170" t="s">
        <v>191</v>
      </c>
    </row>
    <row r="171" spans="2:27" x14ac:dyDescent="0.25">
      <c r="B171" s="34">
        <v>44662</v>
      </c>
      <c r="C171" s="125"/>
      <c r="D171" s="26">
        <v>125.79</v>
      </c>
      <c r="E171" s="26"/>
      <c r="F171" s="26"/>
      <c r="G171" s="26"/>
      <c r="H171" s="26"/>
      <c r="I171" s="51"/>
      <c r="J171" s="26">
        <v>136.5</v>
      </c>
      <c r="K171" s="51"/>
      <c r="L171" s="26"/>
      <c r="M171" s="51"/>
      <c r="N171" s="126">
        <v>262.5</v>
      </c>
      <c r="O171" s="2">
        <v>294</v>
      </c>
      <c r="P171" s="147">
        <v>231</v>
      </c>
      <c r="Q171" s="51"/>
      <c r="R171" s="122" t="s">
        <v>24</v>
      </c>
      <c r="S171" s="130">
        <v>47.25</v>
      </c>
      <c r="T171" s="22">
        <v>151.80000000000001</v>
      </c>
      <c r="U171" s="175">
        <v>85.8</v>
      </c>
      <c r="V171" s="230"/>
      <c r="W171" s="227">
        <v>13.23</v>
      </c>
      <c r="X171" s="178">
        <v>53.55</v>
      </c>
      <c r="Y171" s="198" t="s">
        <v>37</v>
      </c>
    </row>
    <row r="172" spans="2:27" x14ac:dyDescent="0.25">
      <c r="B172" s="34">
        <v>44672</v>
      </c>
      <c r="C172" s="125"/>
      <c r="D172" s="26">
        <v>79.44</v>
      </c>
      <c r="E172" s="26"/>
      <c r="F172" s="26"/>
      <c r="G172" s="26"/>
      <c r="H172" s="26"/>
      <c r="I172" s="51"/>
      <c r="J172" s="26">
        <v>88.8</v>
      </c>
      <c r="K172" s="51"/>
      <c r="L172" s="26"/>
      <c r="M172" s="51"/>
      <c r="N172" s="52" t="s">
        <v>37</v>
      </c>
      <c r="O172" s="2">
        <v>174</v>
      </c>
      <c r="P172" s="147">
        <v>214.5</v>
      </c>
      <c r="Q172" s="51"/>
      <c r="R172" s="122" t="s">
        <v>24</v>
      </c>
      <c r="S172" s="130">
        <v>40.950000000000003</v>
      </c>
      <c r="T172" s="22">
        <v>129.6</v>
      </c>
      <c r="U172" s="175">
        <v>78</v>
      </c>
      <c r="V172" s="230">
        <v>18.72</v>
      </c>
      <c r="W172" s="227">
        <v>13.02</v>
      </c>
      <c r="X172" s="178">
        <v>25.2</v>
      </c>
      <c r="Y172" s="198" t="s">
        <v>37</v>
      </c>
      <c r="AA172" t="s">
        <v>192</v>
      </c>
    </row>
    <row r="173" spans="2:27" x14ac:dyDescent="0.25">
      <c r="B173" s="34" t="s">
        <v>193</v>
      </c>
      <c r="C173" s="125"/>
      <c r="D173" s="26">
        <v>135.24</v>
      </c>
      <c r="E173" s="26"/>
      <c r="F173" s="26"/>
      <c r="G173" s="26"/>
      <c r="H173" s="26"/>
      <c r="I173" s="51"/>
      <c r="J173" s="26">
        <v>151.19999999999999</v>
      </c>
      <c r="K173" s="51"/>
      <c r="L173" s="26"/>
      <c r="M173" s="51"/>
      <c r="N173" s="52" t="s">
        <v>37</v>
      </c>
      <c r="O173" s="2">
        <v>267.75</v>
      </c>
      <c r="P173" s="147" t="s">
        <v>194</v>
      </c>
      <c r="Q173" s="51"/>
      <c r="R173" s="122" t="s">
        <v>24</v>
      </c>
      <c r="S173" s="130">
        <v>59.85</v>
      </c>
      <c r="T173" s="22">
        <v>163.80000000000001</v>
      </c>
      <c r="U173" s="175">
        <v>55</v>
      </c>
      <c r="V173" s="230">
        <v>14.08</v>
      </c>
      <c r="W173" s="227">
        <v>6.6</v>
      </c>
      <c r="X173" s="178">
        <v>102.9</v>
      </c>
      <c r="Y173" s="198" t="s">
        <v>37</v>
      </c>
    </row>
    <row r="174" spans="2:27" x14ac:dyDescent="0.25">
      <c r="B174" s="34">
        <v>44686</v>
      </c>
      <c r="C174" s="125"/>
      <c r="D174" s="26">
        <v>63.14</v>
      </c>
      <c r="E174" s="26"/>
      <c r="F174" s="26"/>
      <c r="G174" s="26"/>
      <c r="H174" s="26"/>
      <c r="I174" s="51"/>
      <c r="J174" s="26">
        <v>74.8</v>
      </c>
      <c r="K174" s="51"/>
      <c r="L174" s="26"/>
      <c r="M174" s="51"/>
      <c r="N174" s="126">
        <v>183.75</v>
      </c>
      <c r="O174" s="2">
        <v>173.25</v>
      </c>
      <c r="P174" s="147">
        <v>210</v>
      </c>
      <c r="Q174" s="51"/>
      <c r="R174" s="122" t="s">
        <v>24</v>
      </c>
      <c r="S174" s="130">
        <v>34.799999999999997</v>
      </c>
      <c r="T174" s="22">
        <v>158.4</v>
      </c>
      <c r="U174" s="175">
        <v>92.4</v>
      </c>
      <c r="V174" s="230">
        <v>18</v>
      </c>
      <c r="W174" s="227">
        <v>6.51</v>
      </c>
      <c r="X174" s="178">
        <v>69.3</v>
      </c>
      <c r="Y174" s="198" t="s">
        <v>37</v>
      </c>
      <c r="AA174" t="s">
        <v>195</v>
      </c>
    </row>
    <row r="175" spans="2:27" x14ac:dyDescent="0.25">
      <c r="B175" s="34" t="s">
        <v>196</v>
      </c>
      <c r="C175" s="125"/>
      <c r="D175" s="26">
        <v>101.64</v>
      </c>
      <c r="E175" s="26"/>
      <c r="F175" s="26"/>
      <c r="G175" s="26"/>
      <c r="H175" s="26"/>
      <c r="I175" s="51"/>
      <c r="J175" s="26">
        <v>117.6</v>
      </c>
      <c r="K175" s="51"/>
      <c r="L175" s="26"/>
      <c r="M175" s="51"/>
      <c r="N175" s="52" t="s">
        <v>37</v>
      </c>
      <c r="O175" s="2">
        <v>236.25</v>
      </c>
      <c r="P175" s="147">
        <v>204.75</v>
      </c>
      <c r="Q175" s="51"/>
      <c r="R175" s="122" t="s">
        <v>24</v>
      </c>
      <c r="S175" s="130">
        <v>169.4</v>
      </c>
      <c r="T175" s="22">
        <v>42</v>
      </c>
      <c r="U175" s="175">
        <v>67.2</v>
      </c>
      <c r="V175" s="230">
        <v>29.4</v>
      </c>
      <c r="W175" s="196" t="s">
        <v>24</v>
      </c>
      <c r="X175" s="178">
        <v>134.19999999999999</v>
      </c>
      <c r="Y175" s="198" t="s">
        <v>37</v>
      </c>
    </row>
    <row r="176" spans="2:27" x14ac:dyDescent="0.25">
      <c r="B176" s="34" t="s">
        <v>197</v>
      </c>
      <c r="C176" s="125"/>
      <c r="D176" s="26">
        <v>137.13</v>
      </c>
      <c r="E176" s="26"/>
      <c r="F176" s="26"/>
      <c r="G176" s="26"/>
      <c r="H176" s="26"/>
      <c r="I176" s="51"/>
      <c r="J176" s="26">
        <v>132.30000000000001</v>
      </c>
      <c r="K176" s="51"/>
      <c r="L176" s="26"/>
      <c r="M176" s="51"/>
      <c r="N176" s="52" t="s">
        <v>37</v>
      </c>
      <c r="O176" s="2">
        <v>257.25</v>
      </c>
      <c r="P176" s="147">
        <v>220</v>
      </c>
      <c r="Q176" s="51"/>
      <c r="R176" s="122" t="s">
        <v>24</v>
      </c>
      <c r="S176" s="130">
        <v>18.899999999999999</v>
      </c>
      <c r="T176" s="22">
        <v>167.2</v>
      </c>
      <c r="U176" s="175">
        <v>104.4</v>
      </c>
      <c r="V176" s="230">
        <v>44</v>
      </c>
      <c r="W176" s="196" t="s">
        <v>24</v>
      </c>
      <c r="X176" s="178">
        <v>117.6</v>
      </c>
      <c r="Y176" s="198" t="s">
        <v>37</v>
      </c>
    </row>
    <row r="177" spans="2:25" x14ac:dyDescent="0.25">
      <c r="B177" s="34" t="s">
        <v>198</v>
      </c>
      <c r="C177" s="125"/>
      <c r="D177" s="26">
        <v>138.81</v>
      </c>
      <c r="E177" s="26"/>
      <c r="F177" s="26"/>
      <c r="G177" s="26"/>
      <c r="H177" s="26"/>
      <c r="I177" s="51"/>
      <c r="J177" s="26">
        <v>161.69999999999999</v>
      </c>
      <c r="K177" s="51"/>
      <c r="L177" s="26"/>
      <c r="M177" s="51"/>
      <c r="N177" s="52" t="s">
        <v>37</v>
      </c>
      <c r="O177" s="2">
        <v>283.5</v>
      </c>
      <c r="P177" s="147">
        <v>247.5</v>
      </c>
      <c r="Q177" s="51"/>
      <c r="R177" s="122" t="s">
        <v>24</v>
      </c>
      <c r="S177" s="130">
        <v>7.92</v>
      </c>
      <c r="T177" s="22">
        <v>160.6</v>
      </c>
      <c r="U177" s="175">
        <v>48.3</v>
      </c>
      <c r="V177" s="230">
        <v>37.799999999999997</v>
      </c>
      <c r="W177" s="227">
        <v>3.74</v>
      </c>
      <c r="X177" s="178">
        <v>95.55</v>
      </c>
      <c r="Y177" s="198" t="s">
        <v>37</v>
      </c>
    </row>
    <row r="178" spans="2:25" x14ac:dyDescent="0.25">
      <c r="B178" s="34">
        <v>44714</v>
      </c>
      <c r="C178" s="125"/>
      <c r="D178" s="126">
        <v>140.80000000000001</v>
      </c>
      <c r="E178" s="150"/>
      <c r="F178" s="150"/>
      <c r="G178" s="150"/>
      <c r="H178" s="150"/>
      <c r="I178" s="125"/>
      <c r="J178" s="26">
        <v>158.4</v>
      </c>
      <c r="K178" s="125"/>
      <c r="L178" s="26"/>
      <c r="M178" s="125"/>
      <c r="N178" s="52" t="s">
        <v>37</v>
      </c>
      <c r="O178" s="2">
        <v>246.75</v>
      </c>
      <c r="P178" s="147">
        <v>23.1</v>
      </c>
      <c r="Q178" s="125"/>
      <c r="R178" s="122" t="s">
        <v>24</v>
      </c>
      <c r="S178" s="130">
        <v>29.7</v>
      </c>
      <c r="T178" s="22">
        <v>163.19999999999999</v>
      </c>
      <c r="U178" s="175">
        <v>78.75</v>
      </c>
      <c r="V178" s="230">
        <v>28.875</v>
      </c>
      <c r="W178" s="227">
        <v>13.42</v>
      </c>
      <c r="X178" s="178">
        <v>132.19999999999999</v>
      </c>
      <c r="Y178" s="198" t="s">
        <v>37</v>
      </c>
    </row>
    <row r="179" spans="2:25" x14ac:dyDescent="0.25">
      <c r="B179" s="34">
        <v>44715</v>
      </c>
      <c r="C179" s="125"/>
      <c r="D179" s="26">
        <v>137.94</v>
      </c>
      <c r="E179" s="26"/>
      <c r="F179" s="26"/>
      <c r="G179" s="26"/>
      <c r="H179" s="26"/>
      <c r="I179" s="51"/>
      <c r="J179" s="26">
        <v>154</v>
      </c>
      <c r="K179" s="51"/>
      <c r="L179" s="26"/>
      <c r="M179" s="51"/>
      <c r="N179" s="52" t="s">
        <v>37</v>
      </c>
      <c r="O179" s="2">
        <v>220.5</v>
      </c>
      <c r="P179" s="147">
        <v>12.6</v>
      </c>
      <c r="Q179" s="51"/>
      <c r="R179" s="122"/>
      <c r="S179" s="123"/>
      <c r="T179" s="22">
        <v>151.80000000000001</v>
      </c>
      <c r="U179" s="175">
        <v>63.8</v>
      </c>
      <c r="V179" s="230">
        <v>4.41</v>
      </c>
      <c r="W179" s="196"/>
      <c r="X179" s="178">
        <v>126</v>
      </c>
      <c r="Y179" s="179"/>
    </row>
    <row r="180" spans="2:25" x14ac:dyDescent="0.25">
      <c r="B180" s="34">
        <v>44716</v>
      </c>
      <c r="C180" s="125"/>
      <c r="D180" s="26">
        <v>142.56</v>
      </c>
      <c r="E180" s="59"/>
      <c r="F180" s="59"/>
      <c r="G180" s="59"/>
      <c r="H180" s="59"/>
      <c r="I180" s="125"/>
      <c r="J180" s="26">
        <v>162.80000000000001</v>
      </c>
      <c r="K180" s="125"/>
      <c r="L180" s="26"/>
      <c r="M180" s="125"/>
      <c r="N180" s="52" t="s">
        <v>37</v>
      </c>
      <c r="O180" s="2">
        <v>246.75</v>
      </c>
      <c r="P180" s="147">
        <v>9.35</v>
      </c>
      <c r="Q180" s="125"/>
      <c r="R180" s="122"/>
      <c r="S180" s="123"/>
      <c r="T180" s="22">
        <v>170.4</v>
      </c>
      <c r="U180" s="175">
        <v>103.4</v>
      </c>
      <c r="V180" s="230">
        <v>19.53</v>
      </c>
      <c r="W180" s="196"/>
      <c r="X180" s="178">
        <v>132.30000000000001</v>
      </c>
      <c r="Y180" s="179"/>
    </row>
    <row r="181" spans="2:25" x14ac:dyDescent="0.25">
      <c r="B181" s="34">
        <v>44717</v>
      </c>
      <c r="C181" s="125"/>
      <c r="D181" s="26">
        <v>147.84</v>
      </c>
      <c r="E181" s="26"/>
      <c r="F181" s="26"/>
      <c r="G181" s="26"/>
      <c r="H181" s="26"/>
      <c r="I181" s="51"/>
      <c r="J181" s="26">
        <v>167.2</v>
      </c>
      <c r="K181" s="51"/>
      <c r="L181" s="26"/>
      <c r="M181" s="51"/>
      <c r="N181" s="52" t="s">
        <v>37</v>
      </c>
      <c r="O181" s="2">
        <v>262.5</v>
      </c>
      <c r="P181" s="147">
        <v>7.35</v>
      </c>
      <c r="Q181" s="51"/>
      <c r="R181" s="122"/>
      <c r="S181" s="123"/>
      <c r="T181" s="22">
        <v>163.19999999999999</v>
      </c>
      <c r="U181" s="175">
        <v>31.9</v>
      </c>
      <c r="V181" s="230">
        <v>12.6</v>
      </c>
      <c r="W181" s="196"/>
      <c r="X181" s="178">
        <v>142.80000000000001</v>
      </c>
      <c r="Y181" s="179"/>
    </row>
    <row r="182" spans="2:25" x14ac:dyDescent="0.25">
      <c r="B182" s="34">
        <v>44718</v>
      </c>
      <c r="C182" s="125"/>
      <c r="D182" s="26">
        <v>151.80000000000001</v>
      </c>
      <c r="E182" s="26"/>
      <c r="F182" s="26"/>
      <c r="G182" s="26"/>
      <c r="H182" s="26"/>
      <c r="I182" s="51"/>
      <c r="J182" s="26">
        <v>168</v>
      </c>
      <c r="K182" s="51"/>
      <c r="L182" s="26"/>
      <c r="M182" s="51"/>
      <c r="N182" s="52" t="s">
        <v>37</v>
      </c>
      <c r="O182" s="2">
        <v>267.75</v>
      </c>
      <c r="P182" s="147">
        <v>6.82</v>
      </c>
      <c r="Q182" s="51"/>
      <c r="R182" s="122"/>
      <c r="S182" s="123"/>
      <c r="T182" s="22">
        <v>187.2</v>
      </c>
      <c r="U182" s="175">
        <v>86.9</v>
      </c>
      <c r="V182" s="230">
        <v>12.18</v>
      </c>
      <c r="W182" s="196"/>
      <c r="X182" s="178">
        <v>144.9</v>
      </c>
      <c r="Y182" s="179"/>
    </row>
    <row r="183" spans="2:25" x14ac:dyDescent="0.25">
      <c r="B183" s="34">
        <v>44719</v>
      </c>
      <c r="C183" s="51"/>
      <c r="D183" s="26">
        <v>133.22</v>
      </c>
      <c r="E183" s="26"/>
      <c r="F183" s="26"/>
      <c r="G183" s="26"/>
      <c r="H183" s="26"/>
      <c r="I183" s="51"/>
      <c r="J183" s="26">
        <v>161.69999999999999</v>
      </c>
      <c r="K183" s="51"/>
      <c r="L183" s="26"/>
      <c r="M183" s="51"/>
      <c r="N183" s="52" t="s">
        <v>37</v>
      </c>
      <c r="O183" s="2">
        <v>252</v>
      </c>
      <c r="P183" s="147">
        <v>3.96</v>
      </c>
      <c r="Q183" s="51"/>
      <c r="R183" s="122" t="s">
        <v>24</v>
      </c>
      <c r="S183" s="123" t="s">
        <v>24</v>
      </c>
      <c r="T183" s="22">
        <v>170.4</v>
      </c>
      <c r="U183" s="175">
        <v>99.6</v>
      </c>
      <c r="V183" s="230">
        <v>12.24</v>
      </c>
      <c r="W183" s="196" t="s">
        <v>24</v>
      </c>
      <c r="X183" s="178">
        <v>153.30000000000001</v>
      </c>
      <c r="Y183" s="198" t="s">
        <v>37</v>
      </c>
    </row>
    <row r="184" spans="2:25" x14ac:dyDescent="0.25">
      <c r="B184" s="34">
        <v>44720</v>
      </c>
      <c r="C184" s="125"/>
      <c r="D184" s="126">
        <v>136.18</v>
      </c>
      <c r="E184" s="150"/>
      <c r="F184" s="150"/>
      <c r="G184" s="150"/>
      <c r="H184" s="150"/>
      <c r="I184" s="125"/>
      <c r="J184" s="26">
        <v>159.6</v>
      </c>
      <c r="K184" s="125"/>
      <c r="L184" s="26"/>
      <c r="M184" s="125"/>
      <c r="N184" s="52" t="s">
        <v>37</v>
      </c>
      <c r="O184" s="2">
        <v>246.75</v>
      </c>
      <c r="P184" s="147">
        <v>4.84</v>
      </c>
      <c r="Q184" s="125"/>
      <c r="R184" s="122"/>
      <c r="S184" s="123"/>
      <c r="T184" s="22">
        <v>165.6</v>
      </c>
      <c r="U184" s="175">
        <v>91.3</v>
      </c>
      <c r="V184" s="230">
        <v>16.59</v>
      </c>
      <c r="W184" s="227"/>
      <c r="X184" s="178">
        <v>151.19999999999999</v>
      </c>
      <c r="Y184" s="179"/>
    </row>
    <row r="185" spans="2:25" x14ac:dyDescent="0.25">
      <c r="B185" s="34">
        <v>44721</v>
      </c>
      <c r="C185" s="125"/>
      <c r="D185" s="26">
        <v>139.91999999999999</v>
      </c>
      <c r="E185" s="26"/>
      <c r="F185" s="26"/>
      <c r="G185" s="26"/>
      <c r="H185" s="26"/>
      <c r="I185" s="125"/>
      <c r="J185" s="26">
        <v>165.9</v>
      </c>
      <c r="K185" s="125"/>
      <c r="L185" s="26"/>
      <c r="M185" s="125"/>
      <c r="N185" s="52" t="s">
        <v>37</v>
      </c>
      <c r="O185" s="2">
        <v>246.75</v>
      </c>
      <c r="P185" s="10">
        <v>3.74</v>
      </c>
      <c r="Q185" s="125"/>
      <c r="R185" s="18"/>
      <c r="S185" s="22"/>
      <c r="T185" s="22">
        <v>136.80000000000001</v>
      </c>
      <c r="U185" s="175">
        <v>63.8</v>
      </c>
      <c r="V185" s="207">
        <v>8.82</v>
      </c>
      <c r="W185" s="177"/>
      <c r="X185" s="178">
        <v>63</v>
      </c>
      <c r="Y185" s="179"/>
    </row>
    <row r="186" spans="2:25" x14ac:dyDescent="0.25">
      <c r="B186" s="34">
        <v>44722</v>
      </c>
      <c r="C186" s="125"/>
      <c r="D186" s="26">
        <v>133.1</v>
      </c>
      <c r="E186" s="26"/>
      <c r="F186" s="26"/>
      <c r="G186" s="26"/>
      <c r="H186" s="26"/>
      <c r="I186" s="125"/>
      <c r="J186" s="26">
        <v>155.4</v>
      </c>
      <c r="K186" s="125"/>
      <c r="L186" s="26"/>
      <c r="M186" s="125"/>
      <c r="N186" s="133" t="s">
        <v>37</v>
      </c>
      <c r="O186" s="2">
        <v>273</v>
      </c>
      <c r="P186" s="10">
        <v>3.74</v>
      </c>
      <c r="Q186" s="125"/>
      <c r="R186" s="18"/>
      <c r="S186" s="22"/>
      <c r="T186" s="22">
        <v>148.80000000000001</v>
      </c>
      <c r="U186" s="175">
        <v>50.6</v>
      </c>
      <c r="V186" s="207">
        <v>11.76</v>
      </c>
      <c r="W186" s="177"/>
      <c r="X186" s="178">
        <v>157.5</v>
      </c>
      <c r="Y186" s="179"/>
    </row>
    <row r="187" spans="2:25" x14ac:dyDescent="0.25">
      <c r="B187" s="34">
        <v>44723</v>
      </c>
      <c r="C187" s="125"/>
      <c r="D187" s="26">
        <v>137.54</v>
      </c>
      <c r="E187" s="26"/>
      <c r="F187" s="26"/>
      <c r="G187" s="26"/>
      <c r="H187" s="26"/>
      <c r="I187" s="125"/>
      <c r="J187" s="26">
        <v>154</v>
      </c>
      <c r="K187" s="125"/>
      <c r="L187" s="26"/>
      <c r="M187" s="125"/>
      <c r="N187" s="52" t="s">
        <v>37</v>
      </c>
      <c r="O187" s="2">
        <v>231</v>
      </c>
      <c r="P187" s="10">
        <v>5.52</v>
      </c>
      <c r="Q187" s="125"/>
      <c r="R187" s="18"/>
      <c r="S187" s="22"/>
      <c r="T187" s="22">
        <v>154</v>
      </c>
      <c r="U187" s="175">
        <v>55</v>
      </c>
      <c r="V187" s="207">
        <v>13.02</v>
      </c>
      <c r="W187" s="177"/>
      <c r="X187" s="178">
        <v>136.5</v>
      </c>
      <c r="Y187" s="179"/>
    </row>
    <row r="188" spans="2:25" x14ac:dyDescent="0.25">
      <c r="B188" s="34">
        <v>44724</v>
      </c>
      <c r="C188" s="125"/>
      <c r="D188" s="26">
        <v>145.41999999999999</v>
      </c>
      <c r="E188" s="26"/>
      <c r="F188" s="26"/>
      <c r="G188" s="26"/>
      <c r="H188" s="26"/>
      <c r="I188" s="51"/>
      <c r="J188" s="26">
        <v>168</v>
      </c>
      <c r="K188" s="51"/>
      <c r="L188" s="26"/>
      <c r="M188" s="51"/>
      <c r="N188" s="52" t="s">
        <v>37</v>
      </c>
      <c r="O188" s="2">
        <v>262.5</v>
      </c>
      <c r="P188" s="147">
        <v>5.52</v>
      </c>
      <c r="Q188" s="125"/>
      <c r="R188" s="122"/>
      <c r="S188" s="123"/>
      <c r="T188" s="22">
        <v>165</v>
      </c>
      <c r="U188" s="175">
        <v>63.8</v>
      </c>
      <c r="V188" s="230">
        <v>15.12</v>
      </c>
      <c r="W188" s="196"/>
      <c r="X188" s="178">
        <v>130.19999999999999</v>
      </c>
      <c r="Y188" s="179"/>
    </row>
    <row r="189" spans="2:25" x14ac:dyDescent="0.25">
      <c r="B189" s="34">
        <v>44725</v>
      </c>
      <c r="C189" s="125"/>
      <c r="D189" s="26">
        <v>143</v>
      </c>
      <c r="E189" s="26"/>
      <c r="F189" s="26"/>
      <c r="G189" s="26"/>
      <c r="H189" s="26"/>
      <c r="I189" s="51"/>
      <c r="J189" s="26">
        <v>172.2</v>
      </c>
      <c r="K189" s="51"/>
      <c r="L189" s="26"/>
      <c r="M189" s="51"/>
      <c r="N189" s="52" t="s">
        <v>37</v>
      </c>
      <c r="O189" s="2">
        <v>262.5</v>
      </c>
      <c r="P189" s="147">
        <v>6</v>
      </c>
      <c r="Q189" s="51"/>
      <c r="R189" s="122"/>
      <c r="S189" s="123"/>
      <c r="T189" s="22">
        <v>177.6</v>
      </c>
      <c r="U189" s="175">
        <v>101.2</v>
      </c>
      <c r="V189" s="230">
        <v>14.7</v>
      </c>
      <c r="W189" s="196"/>
      <c r="X189" s="178">
        <v>155.4</v>
      </c>
      <c r="Y189" s="179"/>
    </row>
    <row r="190" spans="2:25" x14ac:dyDescent="0.25">
      <c r="B190" s="34">
        <v>44726</v>
      </c>
      <c r="C190" s="125"/>
      <c r="D190" s="26">
        <v>128.04</v>
      </c>
      <c r="E190" s="26"/>
      <c r="F190" s="26"/>
      <c r="G190" s="26"/>
      <c r="H190" s="26"/>
      <c r="I190" s="51"/>
      <c r="J190" s="26">
        <v>156.19999999999999</v>
      </c>
      <c r="K190" s="51"/>
      <c r="L190" s="26"/>
      <c r="M190" s="51"/>
      <c r="N190" s="52" t="s">
        <v>37</v>
      </c>
      <c r="O190" s="2">
        <v>231</v>
      </c>
      <c r="P190" s="54" t="s">
        <v>24</v>
      </c>
      <c r="Q190" s="51"/>
      <c r="R190" s="122"/>
      <c r="S190" s="123"/>
      <c r="T190" s="22">
        <v>158.4</v>
      </c>
      <c r="U190" s="175">
        <v>102.3</v>
      </c>
      <c r="V190" s="230">
        <v>5.88</v>
      </c>
      <c r="W190" s="196"/>
      <c r="X190" s="178">
        <v>144.9</v>
      </c>
      <c r="Y190" s="179"/>
    </row>
    <row r="191" spans="2:25" x14ac:dyDescent="0.25">
      <c r="B191" s="34">
        <v>44727</v>
      </c>
      <c r="C191" s="125"/>
      <c r="D191" s="126">
        <v>186.78</v>
      </c>
      <c r="E191" s="150"/>
      <c r="F191" s="150"/>
      <c r="G191" s="150"/>
      <c r="H191" s="150"/>
      <c r="I191" s="125"/>
      <c r="J191" s="26">
        <v>168</v>
      </c>
      <c r="K191" s="125"/>
      <c r="L191" s="26"/>
      <c r="M191" s="125"/>
      <c r="N191" s="52" t="s">
        <v>37</v>
      </c>
      <c r="O191" s="2">
        <v>252</v>
      </c>
      <c r="P191" s="121" t="s">
        <v>24</v>
      </c>
      <c r="Q191" s="125"/>
      <c r="R191" s="122"/>
      <c r="S191" s="123"/>
      <c r="T191" s="22">
        <v>145.19999999999999</v>
      </c>
      <c r="U191" s="175">
        <v>71.5</v>
      </c>
      <c r="V191" s="257" t="s">
        <v>199</v>
      </c>
      <c r="W191" s="227"/>
      <c r="X191" s="178">
        <v>159.6</v>
      </c>
      <c r="Y191" s="179"/>
    </row>
    <row r="192" spans="2:25" x14ac:dyDescent="0.25">
      <c r="B192" s="34">
        <v>44728</v>
      </c>
      <c r="C192" s="125"/>
      <c r="D192" s="26">
        <v>137.28</v>
      </c>
      <c r="E192" s="26"/>
      <c r="F192" s="26"/>
      <c r="G192" s="26"/>
      <c r="H192" s="26"/>
      <c r="I192" s="51"/>
      <c r="J192" s="26">
        <v>158.4</v>
      </c>
      <c r="K192" s="125"/>
      <c r="L192" s="26"/>
      <c r="M192" s="125"/>
      <c r="N192" s="26">
        <v>215.25</v>
      </c>
      <c r="O192" s="2">
        <v>241.5</v>
      </c>
      <c r="P192" s="10" t="s">
        <v>24</v>
      </c>
      <c r="Q192" s="125"/>
      <c r="R192" s="122" t="s">
        <v>37</v>
      </c>
      <c r="S192" s="123" t="s">
        <v>24</v>
      </c>
      <c r="T192" s="22">
        <v>170.4</v>
      </c>
      <c r="U192" s="175">
        <v>78.75</v>
      </c>
      <c r="V192" s="171" t="s">
        <v>199</v>
      </c>
      <c r="W192" s="177" t="s">
        <v>24</v>
      </c>
      <c r="X192" s="178">
        <v>149.1</v>
      </c>
      <c r="Y192" s="198" t="s">
        <v>37</v>
      </c>
    </row>
    <row r="193" spans="2:27" x14ac:dyDescent="0.25">
      <c r="B193" s="34">
        <v>44729</v>
      </c>
      <c r="C193" s="125"/>
      <c r="D193" s="26">
        <v>136.4</v>
      </c>
      <c r="E193" s="26"/>
      <c r="F193" s="26"/>
      <c r="G193" s="26"/>
      <c r="H193" s="26"/>
      <c r="I193" s="51"/>
      <c r="J193" s="26">
        <v>175.2</v>
      </c>
      <c r="K193" s="51"/>
      <c r="L193" s="26"/>
      <c r="M193" s="51"/>
      <c r="N193" s="52" t="s">
        <v>37</v>
      </c>
      <c r="O193" s="2">
        <v>225.75</v>
      </c>
      <c r="P193" s="54" t="s">
        <v>24</v>
      </c>
      <c r="Q193" s="51"/>
      <c r="R193" s="122"/>
      <c r="S193" s="123"/>
      <c r="T193" s="22">
        <v>165.8</v>
      </c>
      <c r="U193" s="175">
        <v>80.3</v>
      </c>
      <c r="V193" s="257" t="s">
        <v>199</v>
      </c>
      <c r="W193" s="196"/>
      <c r="X193" s="178">
        <v>159.6</v>
      </c>
      <c r="Y193" s="179"/>
    </row>
    <row r="194" spans="2:27" x14ac:dyDescent="0.25">
      <c r="B194" s="34">
        <v>44730</v>
      </c>
      <c r="C194" s="125"/>
      <c r="D194" s="26">
        <v>144.32</v>
      </c>
      <c r="E194" s="26"/>
      <c r="F194" s="26"/>
      <c r="G194" s="26"/>
      <c r="H194" s="26"/>
      <c r="I194" s="51"/>
      <c r="J194" s="26">
        <v>169.4</v>
      </c>
      <c r="K194" s="51"/>
      <c r="L194" s="26"/>
      <c r="M194" s="51"/>
      <c r="N194" s="52" t="s">
        <v>37</v>
      </c>
      <c r="O194" s="2">
        <v>246.75</v>
      </c>
      <c r="P194" s="54" t="s">
        <v>24</v>
      </c>
      <c r="Q194" s="51"/>
      <c r="R194" s="122"/>
      <c r="S194" s="123"/>
      <c r="T194" s="22">
        <v>151.19999999999999</v>
      </c>
      <c r="U194" s="175">
        <v>73.5</v>
      </c>
      <c r="V194" s="257" t="s">
        <v>199</v>
      </c>
      <c r="W194" s="196"/>
      <c r="X194" s="178">
        <v>151.19999999999999</v>
      </c>
      <c r="Y194" s="179"/>
    </row>
    <row r="195" spans="2:27" x14ac:dyDescent="0.25">
      <c r="B195" s="34">
        <v>44731</v>
      </c>
      <c r="C195" s="125"/>
      <c r="D195" s="26">
        <v>121.22</v>
      </c>
      <c r="E195" s="26"/>
      <c r="F195" s="26"/>
      <c r="G195" s="26"/>
      <c r="H195" s="26"/>
      <c r="I195" s="51"/>
      <c r="J195" s="26">
        <v>162.80000000000001</v>
      </c>
      <c r="K195" s="51"/>
      <c r="L195" s="26"/>
      <c r="M195" s="51"/>
      <c r="N195" s="52" t="s">
        <v>37</v>
      </c>
      <c r="O195" s="2">
        <v>246.75</v>
      </c>
      <c r="P195" s="54" t="s">
        <v>24</v>
      </c>
      <c r="Q195" s="51"/>
      <c r="R195" s="122"/>
      <c r="S195" s="123"/>
      <c r="T195" s="22">
        <v>156</v>
      </c>
      <c r="U195" s="175">
        <v>68.2</v>
      </c>
      <c r="V195" s="257" t="s">
        <v>199</v>
      </c>
      <c r="W195" s="196"/>
      <c r="X195" s="178">
        <v>174.3</v>
      </c>
      <c r="Y195" s="179"/>
    </row>
    <row r="196" spans="2:27" x14ac:dyDescent="0.25">
      <c r="B196" s="34">
        <v>44732</v>
      </c>
      <c r="C196" s="125"/>
      <c r="D196" s="26">
        <v>134.19999999999999</v>
      </c>
      <c r="E196" s="26"/>
      <c r="F196" s="26"/>
      <c r="G196" s="26"/>
      <c r="H196" s="26"/>
      <c r="I196" s="51"/>
      <c r="J196" s="26">
        <v>158.4</v>
      </c>
      <c r="K196" s="51"/>
      <c r="L196" s="26"/>
      <c r="M196" s="51"/>
      <c r="N196" s="52" t="s">
        <v>37</v>
      </c>
      <c r="O196" s="2">
        <v>257.25</v>
      </c>
      <c r="P196" s="54" t="s">
        <v>24</v>
      </c>
      <c r="Q196" s="51"/>
      <c r="R196" s="122"/>
      <c r="S196" s="123"/>
      <c r="T196" s="22">
        <v>168</v>
      </c>
      <c r="U196" s="175">
        <v>67.099999999999994</v>
      </c>
      <c r="V196" s="257" t="s">
        <v>199</v>
      </c>
      <c r="W196" s="196"/>
      <c r="X196" s="178">
        <v>165.9</v>
      </c>
      <c r="Y196" s="179"/>
    </row>
    <row r="197" spans="2:27" x14ac:dyDescent="0.25">
      <c r="B197" s="34">
        <v>44733</v>
      </c>
      <c r="C197" s="125"/>
      <c r="D197" s="26">
        <v>135.96</v>
      </c>
      <c r="E197" s="26"/>
      <c r="F197" s="26"/>
      <c r="G197" s="26"/>
      <c r="H197" s="26"/>
      <c r="I197" s="51"/>
      <c r="J197" s="26">
        <v>160.6</v>
      </c>
      <c r="K197" s="51"/>
      <c r="L197" s="26"/>
      <c r="M197" s="51"/>
      <c r="N197" s="52" t="s">
        <v>37</v>
      </c>
      <c r="O197" s="2">
        <v>236.5</v>
      </c>
      <c r="P197" s="54" t="s">
        <v>24</v>
      </c>
      <c r="Q197" s="51"/>
      <c r="R197" s="122"/>
      <c r="S197" s="123"/>
      <c r="T197" s="22">
        <v>160.80000000000001</v>
      </c>
      <c r="U197" s="175">
        <v>35.200000000000003</v>
      </c>
      <c r="V197" s="257" t="s">
        <v>199</v>
      </c>
      <c r="W197" s="196"/>
      <c r="X197" s="178">
        <v>130.19999999999999</v>
      </c>
      <c r="Y197" s="179"/>
    </row>
    <row r="198" spans="2:27" x14ac:dyDescent="0.25">
      <c r="B198" s="34">
        <v>44734</v>
      </c>
      <c r="C198" s="125"/>
      <c r="D198" s="26">
        <v>133.1</v>
      </c>
      <c r="E198" s="26"/>
      <c r="F198" s="26"/>
      <c r="G198" s="26"/>
      <c r="H198" s="26"/>
      <c r="I198" s="51"/>
      <c r="J198" s="26">
        <v>154</v>
      </c>
      <c r="K198" s="51"/>
      <c r="L198" s="26"/>
      <c r="M198" s="51"/>
      <c r="N198" s="52" t="s">
        <v>37</v>
      </c>
      <c r="O198" s="2">
        <v>241.5</v>
      </c>
      <c r="P198" s="54" t="s">
        <v>24</v>
      </c>
      <c r="Q198" s="51"/>
      <c r="R198" s="122" t="s">
        <v>37</v>
      </c>
      <c r="S198" s="123" t="s">
        <v>24</v>
      </c>
      <c r="T198" s="22">
        <v>168</v>
      </c>
      <c r="U198" s="175">
        <v>41</v>
      </c>
      <c r="V198" s="257" t="s">
        <v>199</v>
      </c>
      <c r="W198" s="196" t="s">
        <v>24</v>
      </c>
      <c r="X198" s="178">
        <v>163.80000000000001</v>
      </c>
      <c r="Y198" s="198" t="s">
        <v>37</v>
      </c>
      <c r="AA198" t="s">
        <v>200</v>
      </c>
    </row>
    <row r="199" spans="2:27" x14ac:dyDescent="0.25">
      <c r="B199" s="34">
        <v>44735</v>
      </c>
      <c r="C199" s="125"/>
      <c r="D199" s="26">
        <v>127.82</v>
      </c>
      <c r="E199" s="26"/>
      <c r="F199" s="26"/>
      <c r="G199" s="26"/>
      <c r="H199" s="26"/>
      <c r="I199" s="51"/>
      <c r="J199" s="26">
        <v>151.80000000000001</v>
      </c>
      <c r="K199" s="51"/>
      <c r="L199" s="26"/>
      <c r="M199" s="51"/>
      <c r="N199" s="52" t="s">
        <v>37</v>
      </c>
      <c r="O199" s="2">
        <v>246.75</v>
      </c>
      <c r="P199" s="54" t="s">
        <v>24</v>
      </c>
      <c r="Q199" s="51"/>
      <c r="R199" s="122"/>
      <c r="S199" s="123"/>
      <c r="T199" s="22">
        <v>184.8</v>
      </c>
      <c r="U199" s="175">
        <v>74.8</v>
      </c>
      <c r="V199" s="257" t="s">
        <v>199</v>
      </c>
      <c r="W199" s="196"/>
      <c r="X199" s="178">
        <v>157.5</v>
      </c>
      <c r="Y199" s="179"/>
    </row>
    <row r="200" spans="2:27" x14ac:dyDescent="0.25">
      <c r="B200" s="34">
        <v>44736</v>
      </c>
      <c r="C200" s="125"/>
      <c r="D200" s="26">
        <v>134.41999999999999</v>
      </c>
      <c r="E200" s="26"/>
      <c r="F200" s="26"/>
      <c r="G200" s="26"/>
      <c r="H200" s="26"/>
      <c r="I200" s="51"/>
      <c r="J200" s="26">
        <v>136.80000000000001</v>
      </c>
      <c r="K200" s="51"/>
      <c r="L200" s="26"/>
      <c r="M200" s="51"/>
      <c r="N200" s="52" t="s">
        <v>37</v>
      </c>
      <c r="O200" s="2">
        <v>262.5</v>
      </c>
      <c r="P200" s="54" t="s">
        <v>24</v>
      </c>
      <c r="Q200" s="51"/>
      <c r="R200" s="122"/>
      <c r="S200" s="123"/>
      <c r="T200" s="22">
        <v>184.8</v>
      </c>
      <c r="U200" s="175">
        <v>73.7</v>
      </c>
      <c r="V200" s="257" t="s">
        <v>199</v>
      </c>
      <c r="W200" s="196"/>
      <c r="X200" s="178">
        <v>191.1</v>
      </c>
      <c r="Y200" s="179"/>
    </row>
    <row r="201" spans="2:27" x14ac:dyDescent="0.25">
      <c r="B201" s="34">
        <v>44737</v>
      </c>
      <c r="C201" s="125"/>
      <c r="D201" s="26">
        <v>141.24</v>
      </c>
      <c r="E201" s="26"/>
      <c r="F201" s="26"/>
      <c r="G201" s="26"/>
      <c r="H201" s="26"/>
      <c r="I201" s="51"/>
      <c r="J201" s="26">
        <v>147.4</v>
      </c>
      <c r="K201" s="51"/>
      <c r="L201" s="26"/>
      <c r="M201" s="51"/>
      <c r="N201" s="126">
        <v>236.25</v>
      </c>
      <c r="O201" s="2">
        <v>246.75</v>
      </c>
      <c r="P201" s="54" t="s">
        <v>24</v>
      </c>
      <c r="Q201" s="51"/>
      <c r="R201" s="122"/>
      <c r="S201" s="123"/>
      <c r="T201" s="22">
        <v>177.6</v>
      </c>
      <c r="U201" s="175">
        <v>64.8</v>
      </c>
      <c r="V201" s="257" t="s">
        <v>199</v>
      </c>
      <c r="W201" s="196"/>
      <c r="X201" s="178">
        <v>210</v>
      </c>
      <c r="Y201" s="179"/>
    </row>
    <row r="202" spans="2:27" x14ac:dyDescent="0.25">
      <c r="B202" s="34">
        <v>44738</v>
      </c>
      <c r="C202" s="125"/>
      <c r="D202" s="126">
        <v>134.63999999999999</v>
      </c>
      <c r="E202" s="150"/>
      <c r="F202" s="150"/>
      <c r="G202" s="150"/>
      <c r="H202" s="150"/>
      <c r="I202" s="125"/>
      <c r="J202" s="26">
        <v>149.6</v>
      </c>
      <c r="K202" s="125"/>
      <c r="L202" s="26"/>
      <c r="M202" s="125"/>
      <c r="N202" s="126">
        <v>241.5</v>
      </c>
      <c r="O202" s="2">
        <v>252</v>
      </c>
      <c r="P202" s="121" t="s">
        <v>24</v>
      </c>
      <c r="Q202" s="125"/>
      <c r="R202" s="122"/>
      <c r="S202" s="123"/>
      <c r="T202" s="22">
        <v>180</v>
      </c>
      <c r="U202" s="175">
        <v>57.6</v>
      </c>
      <c r="V202" s="257" t="s">
        <v>199</v>
      </c>
      <c r="W202" s="227"/>
      <c r="X202" s="178">
        <v>210</v>
      </c>
      <c r="Y202" s="179"/>
    </row>
    <row r="203" spans="2:27" x14ac:dyDescent="0.25">
      <c r="B203" s="34">
        <v>44739</v>
      </c>
      <c r="C203" s="125"/>
      <c r="D203" s="26">
        <v>112.2</v>
      </c>
      <c r="E203" s="26"/>
      <c r="F203" s="26"/>
      <c r="G203" s="26"/>
      <c r="H203" s="26"/>
      <c r="I203" s="51"/>
      <c r="J203" s="26">
        <v>99</v>
      </c>
      <c r="K203" s="51"/>
      <c r="L203" s="26"/>
      <c r="M203" s="51"/>
      <c r="N203" s="52" t="s">
        <v>37</v>
      </c>
      <c r="O203" s="2">
        <v>236.25</v>
      </c>
      <c r="P203" s="54" t="s">
        <v>24</v>
      </c>
      <c r="Q203" s="51"/>
      <c r="R203" s="122"/>
      <c r="S203" s="123"/>
      <c r="T203" s="22">
        <v>177.6</v>
      </c>
      <c r="U203" s="175">
        <v>38.4</v>
      </c>
      <c r="V203" s="257" t="s">
        <v>199</v>
      </c>
      <c r="W203" s="196"/>
      <c r="X203" s="178">
        <v>159.6</v>
      </c>
      <c r="Y203" s="179"/>
    </row>
    <row r="204" spans="2:27" x14ac:dyDescent="0.25">
      <c r="B204" s="34">
        <v>44740</v>
      </c>
      <c r="C204" s="125"/>
      <c r="D204" s="26">
        <v>131.56</v>
      </c>
      <c r="E204" s="26"/>
      <c r="F204" s="26"/>
      <c r="G204" s="26"/>
      <c r="H204" s="26"/>
      <c r="I204" s="51"/>
      <c r="J204" s="26">
        <v>105.6</v>
      </c>
      <c r="K204" s="51"/>
      <c r="L204" s="26"/>
      <c r="M204" s="51"/>
      <c r="N204" s="126">
        <v>247.5</v>
      </c>
      <c r="O204" s="2">
        <v>246.75</v>
      </c>
      <c r="P204" s="54" t="s">
        <v>24</v>
      </c>
      <c r="Q204" s="51"/>
      <c r="R204" s="122"/>
      <c r="S204" s="123"/>
      <c r="T204" s="22">
        <v>175.2</v>
      </c>
      <c r="U204" s="175">
        <v>88.8</v>
      </c>
      <c r="V204" s="257" t="s">
        <v>199</v>
      </c>
      <c r="W204" s="196"/>
      <c r="X204" s="178">
        <v>204.75</v>
      </c>
      <c r="Y204" s="179"/>
    </row>
    <row r="205" spans="2:27" x14ac:dyDescent="0.25">
      <c r="B205" s="34">
        <v>44741</v>
      </c>
      <c r="C205" s="125"/>
      <c r="D205" s="26">
        <v>102.52</v>
      </c>
      <c r="E205" s="26"/>
      <c r="F205" s="26"/>
      <c r="G205" s="26"/>
      <c r="H205" s="26"/>
      <c r="I205" s="51"/>
      <c r="J205" s="26">
        <v>85.8</v>
      </c>
      <c r="K205" s="51"/>
      <c r="L205" s="26"/>
      <c r="M205" s="51"/>
      <c r="N205" s="126">
        <v>138</v>
      </c>
      <c r="O205" s="2">
        <v>220.5</v>
      </c>
      <c r="P205" s="54" t="s">
        <v>24</v>
      </c>
      <c r="Q205" s="51"/>
      <c r="R205" s="122"/>
      <c r="S205" s="123"/>
      <c r="T205" s="22">
        <v>149.6</v>
      </c>
      <c r="U205" s="175">
        <v>56.1</v>
      </c>
      <c r="V205" s="257" t="s">
        <v>199</v>
      </c>
      <c r="W205" s="196"/>
      <c r="X205" s="178">
        <v>178.5</v>
      </c>
      <c r="Y205" s="179"/>
    </row>
    <row r="206" spans="2:27" x14ac:dyDescent="0.25">
      <c r="B206" s="34">
        <v>44742</v>
      </c>
      <c r="C206" s="51"/>
      <c r="D206" s="26">
        <v>113.82</v>
      </c>
      <c r="E206" s="26"/>
      <c r="F206" s="26"/>
      <c r="G206" s="26"/>
      <c r="H206" s="26"/>
      <c r="I206" s="51"/>
      <c r="J206" s="26">
        <v>69.3</v>
      </c>
      <c r="K206" s="51"/>
      <c r="L206" s="26"/>
      <c r="M206" s="51"/>
      <c r="N206" s="126">
        <v>256.2</v>
      </c>
      <c r="O206" s="2">
        <v>262.5</v>
      </c>
      <c r="P206" s="54" t="s">
        <v>24</v>
      </c>
      <c r="Q206" s="51"/>
      <c r="R206" s="122"/>
      <c r="S206" s="123"/>
      <c r="T206" s="22">
        <v>165</v>
      </c>
      <c r="U206" s="175">
        <v>42.9</v>
      </c>
      <c r="V206" s="257" t="s">
        <v>199</v>
      </c>
      <c r="W206" s="196"/>
      <c r="X206" s="178">
        <v>189</v>
      </c>
      <c r="Y206" s="179"/>
    </row>
    <row r="207" spans="2:27" x14ac:dyDescent="0.25">
      <c r="B207" s="34">
        <v>44743</v>
      </c>
      <c r="C207" s="125"/>
      <c r="D207" s="26">
        <v>104.28</v>
      </c>
      <c r="E207" s="26"/>
      <c r="F207" s="26"/>
      <c r="G207" s="26"/>
      <c r="H207" s="26"/>
      <c r="I207" s="51"/>
      <c r="J207" s="26">
        <v>81.400000000000006</v>
      </c>
      <c r="K207" s="51"/>
      <c r="L207" s="26"/>
      <c r="M207" s="51"/>
      <c r="N207" s="126">
        <v>225.75</v>
      </c>
      <c r="O207" s="2">
        <v>236.25</v>
      </c>
      <c r="P207" s="54" t="s">
        <v>24</v>
      </c>
      <c r="Q207" s="51"/>
      <c r="R207" s="122" t="s">
        <v>37</v>
      </c>
      <c r="S207" s="123" t="s">
        <v>24</v>
      </c>
      <c r="T207" s="22">
        <v>151.80000000000001</v>
      </c>
      <c r="U207" s="175">
        <v>49.2</v>
      </c>
      <c r="V207" s="257" t="s">
        <v>199</v>
      </c>
      <c r="W207" s="196" t="s">
        <v>24</v>
      </c>
      <c r="X207" s="178">
        <v>204.75</v>
      </c>
      <c r="Y207" s="198" t="s">
        <v>37</v>
      </c>
    </row>
    <row r="208" spans="2:27" x14ac:dyDescent="0.25">
      <c r="B208" s="34">
        <v>44744</v>
      </c>
      <c r="C208" s="125"/>
      <c r="D208" s="26">
        <v>97.68</v>
      </c>
      <c r="E208" s="26"/>
      <c r="F208" s="26"/>
      <c r="G208" s="26"/>
      <c r="H208" s="26"/>
      <c r="I208" s="51"/>
      <c r="J208" s="26">
        <v>81.400000000000006</v>
      </c>
      <c r="K208" s="51"/>
      <c r="L208" s="26"/>
      <c r="M208" s="51"/>
      <c r="N208" s="52" t="s">
        <v>37</v>
      </c>
      <c r="O208" s="2">
        <v>231</v>
      </c>
      <c r="P208" s="54" t="s">
        <v>24</v>
      </c>
      <c r="Q208" s="51"/>
      <c r="R208" s="122"/>
      <c r="S208" s="123"/>
      <c r="T208" s="22">
        <v>156</v>
      </c>
      <c r="U208" s="175">
        <v>40.799999999999997</v>
      </c>
      <c r="V208" s="257" t="s">
        <v>199</v>
      </c>
      <c r="W208" s="196"/>
      <c r="X208" s="178">
        <v>170.1</v>
      </c>
      <c r="Y208" s="179"/>
    </row>
    <row r="209" spans="2:25" x14ac:dyDescent="0.25">
      <c r="B209" s="34">
        <v>44745</v>
      </c>
      <c r="C209" s="125"/>
      <c r="D209" s="26">
        <v>87.56</v>
      </c>
      <c r="E209" s="26"/>
      <c r="F209" s="26"/>
      <c r="G209" s="26"/>
      <c r="H209" s="26"/>
      <c r="I209" s="51"/>
      <c r="J209" s="26">
        <v>81.400000000000006</v>
      </c>
      <c r="K209" s="51"/>
      <c r="L209" s="26"/>
      <c r="M209" s="51"/>
      <c r="N209" s="52" t="s">
        <v>37</v>
      </c>
      <c r="O209" s="2">
        <v>220.5</v>
      </c>
      <c r="P209" s="54" t="s">
        <v>24</v>
      </c>
      <c r="Q209" s="51"/>
      <c r="R209" s="122"/>
      <c r="S209" s="123"/>
      <c r="T209" s="22">
        <v>143</v>
      </c>
      <c r="U209" s="175">
        <v>41.8</v>
      </c>
      <c r="V209" s="257" t="s">
        <v>199</v>
      </c>
      <c r="W209" s="196"/>
      <c r="X209" s="178">
        <v>176.4</v>
      </c>
      <c r="Y209" s="179"/>
    </row>
    <row r="210" spans="2:25" x14ac:dyDescent="0.25">
      <c r="B210" s="34">
        <v>44746</v>
      </c>
      <c r="C210" s="125"/>
      <c r="D210" s="26">
        <v>72.599999999999994</v>
      </c>
      <c r="E210" s="26"/>
      <c r="F210" s="26"/>
      <c r="G210" s="26"/>
      <c r="H210" s="26"/>
      <c r="I210" s="51"/>
      <c r="J210" s="26">
        <v>12.1</v>
      </c>
      <c r="K210" s="51"/>
      <c r="L210" s="26"/>
      <c r="M210" s="51"/>
      <c r="N210" s="52" t="s">
        <v>37</v>
      </c>
      <c r="O210" s="2">
        <v>220.5</v>
      </c>
      <c r="P210" s="54" t="s">
        <v>24</v>
      </c>
      <c r="Q210" s="51"/>
      <c r="R210" s="122"/>
      <c r="S210" s="123"/>
      <c r="T210" s="22">
        <v>151.19999999999999</v>
      </c>
      <c r="U210" s="175">
        <v>69</v>
      </c>
      <c r="V210" s="257" t="s">
        <v>199</v>
      </c>
      <c r="W210" s="196"/>
      <c r="X210" s="178">
        <v>153.30000000000001</v>
      </c>
      <c r="Y210" s="179"/>
    </row>
    <row r="211" spans="2:25" x14ac:dyDescent="0.25">
      <c r="B211" s="34">
        <v>44747</v>
      </c>
      <c r="C211" s="125"/>
      <c r="D211" s="26">
        <v>91.31</v>
      </c>
      <c r="E211" s="26"/>
      <c r="F211" s="26"/>
      <c r="G211" s="26"/>
      <c r="H211" s="26"/>
      <c r="I211" s="51"/>
      <c r="J211" s="26">
        <v>55.2</v>
      </c>
      <c r="K211" s="51"/>
      <c r="L211" s="26"/>
      <c r="M211" s="51"/>
      <c r="N211" s="52" t="s">
        <v>37</v>
      </c>
      <c r="O211" s="2">
        <v>236.5</v>
      </c>
      <c r="P211" s="54" t="s">
        <v>24</v>
      </c>
      <c r="Q211" s="51"/>
      <c r="R211" s="122"/>
      <c r="S211" s="123"/>
      <c r="T211" s="22">
        <v>163.19999999999999</v>
      </c>
      <c r="U211" s="175">
        <v>64.900000000000006</v>
      </c>
      <c r="V211" s="230">
        <v>4.41</v>
      </c>
      <c r="W211" s="196"/>
      <c r="X211" s="178">
        <v>154</v>
      </c>
      <c r="Y211" s="179"/>
    </row>
    <row r="212" spans="2:25" x14ac:dyDescent="0.25">
      <c r="B212" s="34">
        <v>44748</v>
      </c>
      <c r="C212" s="125"/>
      <c r="D212" s="126">
        <v>92.18</v>
      </c>
      <c r="E212" s="150"/>
      <c r="F212" s="150"/>
      <c r="G212" s="150"/>
      <c r="H212" s="150"/>
      <c r="I212" s="125"/>
      <c r="J212" s="26">
        <v>46.2</v>
      </c>
      <c r="K212" s="125"/>
      <c r="L212" s="26"/>
      <c r="M212" s="125"/>
      <c r="N212" s="52" t="s">
        <v>37</v>
      </c>
      <c r="O212" s="2">
        <v>231</v>
      </c>
      <c r="P212" s="121" t="s">
        <v>24</v>
      </c>
      <c r="Q212" s="125"/>
      <c r="R212" s="122"/>
      <c r="S212" s="123"/>
      <c r="T212" s="22">
        <v>168</v>
      </c>
      <c r="U212" s="175">
        <v>46.8</v>
      </c>
      <c r="V212" s="257" t="s">
        <v>199</v>
      </c>
      <c r="W212" s="227"/>
      <c r="X212" s="178">
        <v>157.5</v>
      </c>
      <c r="Y212" s="179"/>
    </row>
    <row r="213" spans="2:25" x14ac:dyDescent="0.25">
      <c r="B213" s="34">
        <v>44749</v>
      </c>
      <c r="C213" s="125"/>
      <c r="D213" s="26">
        <v>83.16</v>
      </c>
      <c r="E213" s="26"/>
      <c r="F213" s="26"/>
      <c r="G213" s="26"/>
      <c r="H213" s="26"/>
      <c r="I213" s="51"/>
      <c r="J213" s="26">
        <v>33</v>
      </c>
      <c r="K213" s="51"/>
      <c r="L213" s="26"/>
      <c r="M213" s="51"/>
      <c r="N213" s="52" t="s">
        <v>37</v>
      </c>
      <c r="O213" s="2">
        <v>215.25</v>
      </c>
      <c r="P213" s="54" t="s">
        <v>24</v>
      </c>
      <c r="Q213" s="51"/>
      <c r="R213" s="122" t="s">
        <v>37</v>
      </c>
      <c r="S213" s="123" t="s">
        <v>24</v>
      </c>
      <c r="T213" s="22">
        <v>156</v>
      </c>
      <c r="U213" s="175">
        <v>62.7</v>
      </c>
      <c r="V213" s="257" t="s">
        <v>199</v>
      </c>
      <c r="W213" s="196" t="s">
        <v>24</v>
      </c>
      <c r="X213" s="178">
        <v>162.75</v>
      </c>
      <c r="Y213" s="198" t="s">
        <v>37</v>
      </c>
    </row>
    <row r="214" spans="2:25" x14ac:dyDescent="0.25">
      <c r="B214" s="34">
        <v>44750</v>
      </c>
      <c r="C214" s="125"/>
      <c r="D214" s="26">
        <v>82.74</v>
      </c>
      <c r="E214" s="26"/>
      <c r="F214" s="26"/>
      <c r="G214" s="26"/>
      <c r="H214" s="26"/>
      <c r="I214" s="51"/>
      <c r="J214" s="26">
        <v>35.700000000000003</v>
      </c>
      <c r="K214" s="51"/>
      <c r="L214" s="26"/>
      <c r="M214" s="51"/>
      <c r="N214" s="52" t="s">
        <v>37</v>
      </c>
      <c r="O214" s="2">
        <v>246.75</v>
      </c>
      <c r="P214" s="54" t="s">
        <v>24</v>
      </c>
      <c r="Q214" s="51"/>
      <c r="R214" s="122"/>
      <c r="S214" s="123"/>
      <c r="T214" s="22">
        <v>149.5</v>
      </c>
      <c r="U214" s="175">
        <v>39.1</v>
      </c>
      <c r="V214" s="257" t="s">
        <v>199</v>
      </c>
      <c r="W214" s="196"/>
      <c r="X214" s="178">
        <v>170.1</v>
      </c>
      <c r="Y214" s="179"/>
    </row>
    <row r="215" spans="2:25" x14ac:dyDescent="0.25">
      <c r="B215" s="34">
        <v>44751</v>
      </c>
      <c r="C215" s="125"/>
      <c r="D215" s="26">
        <v>82.95</v>
      </c>
      <c r="E215" s="26"/>
      <c r="F215" s="26"/>
      <c r="G215" s="26"/>
      <c r="H215" s="26"/>
      <c r="I215" s="51"/>
      <c r="J215" s="26">
        <v>37.799999999999997</v>
      </c>
      <c r="K215" s="51"/>
      <c r="L215" s="26"/>
      <c r="M215" s="51"/>
      <c r="N215" s="52" t="s">
        <v>37</v>
      </c>
      <c r="O215" s="2">
        <v>262.5</v>
      </c>
      <c r="P215" s="54" t="s">
        <v>24</v>
      </c>
      <c r="Q215" s="51"/>
      <c r="R215" s="122"/>
      <c r="S215" s="123"/>
      <c r="T215" s="22">
        <v>149.5</v>
      </c>
      <c r="U215" s="175">
        <v>40.25</v>
      </c>
      <c r="V215" s="257" t="s">
        <v>199</v>
      </c>
      <c r="W215" s="196"/>
      <c r="X215" s="178">
        <v>172.2</v>
      </c>
      <c r="Y215" s="179"/>
    </row>
    <row r="216" spans="2:25" x14ac:dyDescent="0.25">
      <c r="B216" s="34">
        <v>44752</v>
      </c>
      <c r="C216" s="125"/>
      <c r="D216" s="26">
        <v>60.27</v>
      </c>
      <c r="E216" s="26"/>
      <c r="F216" s="26"/>
      <c r="G216" s="26"/>
      <c r="H216" s="26"/>
      <c r="I216" s="51"/>
      <c r="J216" s="26">
        <v>38.5</v>
      </c>
      <c r="K216" s="51"/>
      <c r="L216" s="26"/>
      <c r="M216" s="51"/>
      <c r="N216" s="52" t="s">
        <v>37</v>
      </c>
      <c r="O216" s="2">
        <v>225.75</v>
      </c>
      <c r="P216" s="54" t="s">
        <v>24</v>
      </c>
      <c r="Q216" s="51"/>
      <c r="R216" s="122"/>
      <c r="S216" s="123"/>
      <c r="T216" s="22">
        <v>160.80000000000001</v>
      </c>
      <c r="U216" s="175">
        <v>48.4</v>
      </c>
      <c r="V216" s="257" t="s">
        <v>199</v>
      </c>
      <c r="W216" s="196"/>
      <c r="X216" s="178">
        <v>161.69999999999999</v>
      </c>
      <c r="Y216" s="179"/>
    </row>
    <row r="217" spans="2:25" x14ac:dyDescent="0.25">
      <c r="B217" s="34">
        <v>44753</v>
      </c>
      <c r="C217" s="125"/>
      <c r="D217" s="126">
        <v>54.6</v>
      </c>
      <c r="E217" s="150"/>
      <c r="F217" s="150"/>
      <c r="G217" s="150"/>
      <c r="H217" s="150"/>
      <c r="I217" s="125"/>
      <c r="J217" s="26">
        <v>1.54</v>
      </c>
      <c r="K217" s="125"/>
      <c r="L217" s="26"/>
      <c r="M217" s="125"/>
      <c r="N217" s="52" t="s">
        <v>37</v>
      </c>
      <c r="O217" s="2">
        <v>225.75</v>
      </c>
      <c r="P217" s="121" t="s">
        <v>24</v>
      </c>
      <c r="Q217" s="125"/>
      <c r="R217" s="122"/>
      <c r="S217" s="123"/>
      <c r="T217" s="22">
        <v>156</v>
      </c>
      <c r="U217" s="175">
        <v>27.6</v>
      </c>
      <c r="V217" s="257" t="s">
        <v>199</v>
      </c>
      <c r="W217" s="227"/>
      <c r="X217" s="178">
        <v>149.6</v>
      </c>
      <c r="Y217" s="179"/>
    </row>
    <row r="218" spans="2:25" x14ac:dyDescent="0.25">
      <c r="B218" s="34">
        <v>44754</v>
      </c>
      <c r="C218" s="125"/>
      <c r="D218" s="126">
        <v>66.66</v>
      </c>
      <c r="E218" s="150"/>
      <c r="F218" s="150"/>
      <c r="G218" s="150"/>
      <c r="H218" s="150"/>
      <c r="I218" s="125"/>
      <c r="J218" s="26">
        <v>2.64</v>
      </c>
      <c r="K218" s="125"/>
      <c r="L218" s="26"/>
      <c r="M218" s="125"/>
      <c r="N218" s="52" t="s">
        <v>37</v>
      </c>
      <c r="O218" s="2">
        <v>214.5</v>
      </c>
      <c r="P218" s="121" t="s">
        <v>24</v>
      </c>
      <c r="Q218" s="125"/>
      <c r="R218" s="122"/>
      <c r="S218" s="123"/>
      <c r="T218" s="22">
        <v>174.2</v>
      </c>
      <c r="U218" s="175">
        <v>50.4</v>
      </c>
      <c r="V218" s="257" t="s">
        <v>199</v>
      </c>
      <c r="W218" s="227"/>
      <c r="X218" s="178">
        <v>144.9</v>
      </c>
      <c r="Y218" s="179"/>
    </row>
    <row r="219" spans="2:25" x14ac:dyDescent="0.25">
      <c r="B219" s="34">
        <v>44755</v>
      </c>
      <c r="C219" s="125"/>
      <c r="D219" s="126">
        <v>59.64</v>
      </c>
      <c r="E219" s="150"/>
      <c r="F219" s="150"/>
      <c r="G219" s="150"/>
      <c r="H219" s="150"/>
      <c r="I219" s="125"/>
      <c r="J219" s="26">
        <v>23.63</v>
      </c>
      <c r="K219" s="125"/>
      <c r="L219" s="26"/>
      <c r="M219" s="125"/>
      <c r="N219" s="52" t="s">
        <v>37</v>
      </c>
      <c r="O219" s="2">
        <v>231</v>
      </c>
      <c r="P219" s="121" t="s">
        <v>24</v>
      </c>
      <c r="Q219" s="125"/>
      <c r="R219" s="122" t="s">
        <v>37</v>
      </c>
      <c r="S219" s="123" t="s">
        <v>37</v>
      </c>
      <c r="T219" s="22">
        <v>142.80000000000001</v>
      </c>
      <c r="U219" s="175">
        <v>16.8</v>
      </c>
      <c r="V219" s="257" t="s">
        <v>199</v>
      </c>
      <c r="W219" s="196" t="s">
        <v>24</v>
      </c>
      <c r="X219" s="178">
        <v>147</v>
      </c>
      <c r="Y219" s="198" t="s">
        <v>37</v>
      </c>
    </row>
    <row r="220" spans="2:25" x14ac:dyDescent="0.25">
      <c r="B220" s="34">
        <v>44756</v>
      </c>
      <c r="C220" s="125"/>
      <c r="D220" s="26">
        <v>68.2</v>
      </c>
      <c r="E220" s="26"/>
      <c r="F220" s="26"/>
      <c r="G220" s="26"/>
      <c r="H220" s="26"/>
      <c r="I220" s="51"/>
      <c r="J220" s="26">
        <v>5.5</v>
      </c>
      <c r="K220" s="51"/>
      <c r="L220" s="26"/>
      <c r="M220" s="51"/>
      <c r="N220" s="52" t="s">
        <v>37</v>
      </c>
      <c r="O220" s="2">
        <v>220</v>
      </c>
      <c r="P220" s="54" t="s">
        <v>24</v>
      </c>
      <c r="Q220" s="51"/>
      <c r="R220" s="122"/>
      <c r="S220" s="123"/>
      <c r="T220" s="22">
        <v>144</v>
      </c>
      <c r="U220" s="175">
        <v>19.55</v>
      </c>
      <c r="V220" s="257" t="s">
        <v>199</v>
      </c>
      <c r="W220" s="196"/>
      <c r="X220" s="178">
        <v>138.6</v>
      </c>
      <c r="Y220" s="179"/>
    </row>
    <row r="221" spans="2:25" x14ac:dyDescent="0.25">
      <c r="B221" s="34">
        <v>44757</v>
      </c>
      <c r="C221" s="125"/>
      <c r="D221" s="26">
        <v>73.040000000000006</v>
      </c>
      <c r="E221" s="26"/>
      <c r="F221" s="26"/>
      <c r="G221" s="26"/>
      <c r="H221" s="26"/>
      <c r="I221" s="51"/>
      <c r="J221" s="26">
        <v>8.25</v>
      </c>
      <c r="K221" s="51"/>
      <c r="L221" s="26"/>
      <c r="M221" s="51"/>
      <c r="N221" s="52" t="s">
        <v>37</v>
      </c>
      <c r="O221" s="2">
        <v>241.5</v>
      </c>
      <c r="P221" s="54" t="s">
        <v>24</v>
      </c>
      <c r="Q221" s="51"/>
      <c r="R221" s="122"/>
      <c r="S221" s="123"/>
      <c r="T221" s="22">
        <v>154</v>
      </c>
      <c r="U221" s="175">
        <v>26.4</v>
      </c>
      <c r="V221" s="257" t="s">
        <v>199</v>
      </c>
      <c r="W221" s="196"/>
      <c r="X221" s="178">
        <v>149.1</v>
      </c>
      <c r="Y221" s="179"/>
    </row>
    <row r="222" spans="2:25" x14ac:dyDescent="0.25">
      <c r="B222" s="34">
        <v>44758</v>
      </c>
      <c r="C222" s="125"/>
      <c r="D222" s="26">
        <v>120.12</v>
      </c>
      <c r="E222" s="26"/>
      <c r="F222" s="26"/>
      <c r="G222" s="26"/>
      <c r="H222" s="26"/>
      <c r="I222" s="51"/>
      <c r="J222" s="26">
        <v>105</v>
      </c>
      <c r="K222" s="51"/>
      <c r="L222" s="26"/>
      <c r="M222" s="51"/>
      <c r="N222" s="52" t="s">
        <v>37</v>
      </c>
      <c r="O222" s="2">
        <v>231</v>
      </c>
      <c r="P222" s="54" t="s">
        <v>24</v>
      </c>
      <c r="Q222" s="51"/>
      <c r="R222" s="122"/>
      <c r="S222" s="123"/>
      <c r="T222" s="22">
        <v>154.1</v>
      </c>
      <c r="U222" s="175">
        <v>20.12</v>
      </c>
      <c r="V222" s="257" t="s">
        <v>199</v>
      </c>
      <c r="W222" s="196"/>
      <c r="X222" s="178">
        <v>165.9</v>
      </c>
      <c r="Y222" s="179"/>
    </row>
    <row r="223" spans="2:25" x14ac:dyDescent="0.25">
      <c r="B223" s="34">
        <v>44759</v>
      </c>
      <c r="C223" s="125"/>
      <c r="D223" s="126">
        <v>132.88</v>
      </c>
      <c r="E223" s="150"/>
      <c r="F223" s="150"/>
      <c r="G223" s="150"/>
      <c r="H223" s="150"/>
      <c r="I223" s="125"/>
      <c r="J223" s="26">
        <v>136.5</v>
      </c>
      <c r="K223" s="125"/>
      <c r="L223" s="26"/>
      <c r="M223" s="125"/>
      <c r="N223" s="52" t="s">
        <v>37</v>
      </c>
      <c r="O223" s="2">
        <v>236.25</v>
      </c>
      <c r="P223" s="121" t="s">
        <v>24</v>
      </c>
      <c r="Q223" s="125"/>
      <c r="R223" s="122"/>
      <c r="S223" s="123"/>
      <c r="T223" s="22">
        <v>148.80000000000001</v>
      </c>
      <c r="U223" s="175">
        <v>21.6</v>
      </c>
      <c r="V223" s="257" t="s">
        <v>199</v>
      </c>
      <c r="W223" s="227"/>
      <c r="X223" s="178">
        <v>174.3</v>
      </c>
      <c r="Y223" s="179"/>
    </row>
    <row r="224" spans="2:25" x14ac:dyDescent="0.25">
      <c r="B224" s="34">
        <v>44760</v>
      </c>
      <c r="C224" s="125"/>
      <c r="D224" s="26">
        <v>148.80000000000001</v>
      </c>
      <c r="E224" s="26"/>
      <c r="F224" s="26"/>
      <c r="G224" s="26"/>
      <c r="H224" s="26"/>
      <c r="I224" s="51"/>
      <c r="J224" s="26">
        <v>131.1</v>
      </c>
      <c r="K224" s="51"/>
      <c r="L224" s="26"/>
      <c r="M224" s="51"/>
      <c r="N224" s="52" t="s">
        <v>37</v>
      </c>
      <c r="O224" s="2">
        <v>225.5</v>
      </c>
      <c r="P224" s="54" t="s">
        <v>24</v>
      </c>
      <c r="Q224" s="51"/>
      <c r="R224" s="122" t="s">
        <v>37</v>
      </c>
      <c r="S224" s="123" t="s">
        <v>37</v>
      </c>
      <c r="T224" s="22">
        <v>145.6</v>
      </c>
      <c r="U224" s="175">
        <v>20.399999999999999</v>
      </c>
      <c r="V224" s="257" t="s">
        <v>199</v>
      </c>
      <c r="W224" s="196" t="s">
        <v>24</v>
      </c>
      <c r="X224" s="178">
        <v>170.1</v>
      </c>
      <c r="Y224" s="198" t="s">
        <v>37</v>
      </c>
    </row>
    <row r="225" spans="2:25" x14ac:dyDescent="0.25">
      <c r="B225" s="34">
        <v>44761</v>
      </c>
      <c r="C225" s="125"/>
      <c r="D225" s="26">
        <v>165.14</v>
      </c>
      <c r="E225" s="26"/>
      <c r="F225" s="26"/>
      <c r="G225" s="26"/>
      <c r="H225" s="26"/>
      <c r="I225" s="51"/>
      <c r="J225" s="26">
        <v>121.9</v>
      </c>
      <c r="K225" s="51"/>
      <c r="L225" s="26"/>
      <c r="M225" s="51"/>
      <c r="N225" s="52" t="s">
        <v>37</v>
      </c>
      <c r="O225" s="2">
        <v>220.5</v>
      </c>
      <c r="P225" s="54" t="s">
        <v>24</v>
      </c>
      <c r="Q225" s="51"/>
      <c r="R225" s="122"/>
      <c r="S225" s="123"/>
      <c r="T225" s="22">
        <v>120</v>
      </c>
      <c r="U225" s="175">
        <v>21</v>
      </c>
      <c r="V225" s="257" t="s">
        <v>199</v>
      </c>
      <c r="W225" s="196"/>
      <c r="X225" s="178">
        <v>178.5</v>
      </c>
      <c r="Y225" s="179"/>
    </row>
    <row r="226" spans="2:25" x14ac:dyDescent="0.25">
      <c r="B226" s="34">
        <v>44762</v>
      </c>
      <c r="C226" s="125"/>
      <c r="D226" s="26">
        <v>123.42</v>
      </c>
      <c r="E226" s="26"/>
      <c r="F226" s="26"/>
      <c r="G226" s="26"/>
      <c r="H226" s="26"/>
      <c r="I226" s="51"/>
      <c r="J226" s="26">
        <v>128.1</v>
      </c>
      <c r="K226" s="51"/>
      <c r="L226" s="26"/>
      <c r="M226" s="51"/>
      <c r="N226" s="52" t="s">
        <v>37</v>
      </c>
      <c r="O226" s="2">
        <v>231</v>
      </c>
      <c r="P226" s="54" t="s">
        <v>24</v>
      </c>
      <c r="Q226" s="51"/>
      <c r="R226" s="122"/>
      <c r="S226" s="123"/>
      <c r="T226" s="22">
        <v>163.19999999999999</v>
      </c>
      <c r="U226" s="175">
        <v>15.6</v>
      </c>
      <c r="V226" s="257" t="s">
        <v>199</v>
      </c>
      <c r="W226" s="196"/>
      <c r="X226" s="178">
        <v>182.7</v>
      </c>
      <c r="Y226" s="179"/>
    </row>
    <row r="227" spans="2:25" x14ac:dyDescent="0.25">
      <c r="B227" s="34">
        <v>44763</v>
      </c>
      <c r="C227" s="125"/>
      <c r="D227" s="126">
        <v>113.3</v>
      </c>
      <c r="E227" s="150"/>
      <c r="F227" s="150"/>
      <c r="G227" s="150"/>
      <c r="H227" s="150"/>
      <c r="I227" s="125"/>
      <c r="J227" s="26">
        <v>123.2</v>
      </c>
      <c r="K227" s="125"/>
      <c r="L227" s="26"/>
      <c r="M227" s="125"/>
      <c r="N227" s="52" t="s">
        <v>37</v>
      </c>
      <c r="O227" s="2">
        <v>194.25</v>
      </c>
      <c r="P227" s="121" t="s">
        <v>24</v>
      </c>
      <c r="Q227" s="125"/>
      <c r="R227" s="122"/>
      <c r="S227" s="123"/>
      <c r="T227" s="22">
        <v>139.19999999999999</v>
      </c>
      <c r="U227" s="175">
        <v>45.1</v>
      </c>
      <c r="V227" s="257" t="s">
        <v>199</v>
      </c>
      <c r="W227" s="227"/>
      <c r="X227" s="178">
        <v>161.69999999999999</v>
      </c>
      <c r="Y227" s="179"/>
    </row>
    <row r="228" spans="2:25" x14ac:dyDescent="0.25">
      <c r="B228" s="34">
        <v>44764</v>
      </c>
      <c r="C228" s="125"/>
      <c r="D228" s="26">
        <v>110.88</v>
      </c>
      <c r="E228" s="26"/>
      <c r="F228" s="26"/>
      <c r="G228" s="26"/>
      <c r="H228" s="26"/>
      <c r="I228" s="51"/>
      <c r="J228" s="26">
        <v>130.19999999999999</v>
      </c>
      <c r="K228" s="51"/>
      <c r="L228" s="26"/>
      <c r="M228" s="51"/>
      <c r="N228" s="52" t="s">
        <v>37</v>
      </c>
      <c r="O228" s="2">
        <v>215.25</v>
      </c>
      <c r="P228" s="54" t="s">
        <v>24</v>
      </c>
      <c r="Q228" s="51"/>
      <c r="R228" s="122"/>
      <c r="S228" s="123"/>
      <c r="T228" s="22">
        <v>148.80000000000001</v>
      </c>
      <c r="U228" s="175">
        <v>16.2</v>
      </c>
      <c r="V228" s="257" t="s">
        <v>199</v>
      </c>
      <c r="W228" s="196"/>
      <c r="X228" s="178">
        <v>142.80000000000001</v>
      </c>
      <c r="Y228" s="179"/>
    </row>
    <row r="229" spans="2:25" x14ac:dyDescent="0.25">
      <c r="B229" s="34">
        <v>44765</v>
      </c>
      <c r="C229" s="125"/>
      <c r="D229" s="26">
        <v>121.67</v>
      </c>
      <c r="E229" s="26"/>
      <c r="F229" s="26"/>
      <c r="G229" s="26"/>
      <c r="H229" s="26"/>
      <c r="I229" s="51"/>
      <c r="J229" s="26">
        <v>126</v>
      </c>
      <c r="K229" s="51"/>
      <c r="L229" s="26"/>
      <c r="M229" s="51"/>
      <c r="N229" s="52" t="s">
        <v>37</v>
      </c>
      <c r="O229" s="2">
        <v>204.75</v>
      </c>
      <c r="P229" s="54" t="s">
        <v>24</v>
      </c>
      <c r="Q229" s="51"/>
      <c r="R229" s="122"/>
      <c r="S229" s="123"/>
      <c r="T229" s="22">
        <v>156</v>
      </c>
      <c r="U229" s="175">
        <v>48.3</v>
      </c>
      <c r="V229" s="257" t="s">
        <v>199</v>
      </c>
      <c r="W229" s="196"/>
      <c r="X229" s="178">
        <v>151.19999999999999</v>
      </c>
      <c r="Y229" s="179"/>
    </row>
    <row r="230" spans="2:25" x14ac:dyDescent="0.25">
      <c r="B230" s="34">
        <v>44766</v>
      </c>
      <c r="C230" s="125"/>
      <c r="D230" s="26">
        <v>133.18</v>
      </c>
      <c r="E230" s="26"/>
      <c r="F230" s="26"/>
      <c r="G230" s="26"/>
      <c r="H230" s="26"/>
      <c r="I230" s="51"/>
      <c r="J230" s="26">
        <v>129.1</v>
      </c>
      <c r="K230" s="51"/>
      <c r="L230" s="26"/>
      <c r="M230" s="51"/>
      <c r="N230" s="52" t="s">
        <v>37</v>
      </c>
      <c r="O230" s="129">
        <v>215</v>
      </c>
      <c r="P230" s="54" t="s">
        <v>24</v>
      </c>
      <c r="Q230" s="51"/>
      <c r="R230" s="122"/>
      <c r="S230" s="123"/>
      <c r="T230" s="22">
        <v>150</v>
      </c>
      <c r="U230" s="175">
        <v>56.1</v>
      </c>
      <c r="V230" s="257" t="s">
        <v>199</v>
      </c>
      <c r="W230" s="196"/>
      <c r="X230" s="178">
        <v>159.6</v>
      </c>
      <c r="Y230" s="179"/>
    </row>
    <row r="231" spans="2:25" x14ac:dyDescent="0.25">
      <c r="B231" s="34">
        <v>44767</v>
      </c>
      <c r="C231" s="125"/>
      <c r="D231" s="126">
        <v>160.80000000000001</v>
      </c>
      <c r="E231" s="150"/>
      <c r="F231" s="150"/>
      <c r="G231" s="150"/>
      <c r="H231" s="150"/>
      <c r="I231" s="125"/>
      <c r="J231" s="26">
        <v>142.6</v>
      </c>
      <c r="K231" s="125"/>
      <c r="L231" s="26"/>
      <c r="M231" s="125"/>
      <c r="N231" s="52" t="s">
        <v>37</v>
      </c>
      <c r="O231" s="129">
        <v>225.5</v>
      </c>
      <c r="P231" s="121" t="s">
        <v>24</v>
      </c>
      <c r="Q231" s="125"/>
      <c r="R231" s="122"/>
      <c r="S231" s="123"/>
      <c r="T231" s="22">
        <v>163.30000000000001</v>
      </c>
      <c r="U231" s="175">
        <v>43.8</v>
      </c>
      <c r="V231" s="257" t="s">
        <v>199</v>
      </c>
      <c r="W231" s="227"/>
      <c r="X231" s="178">
        <v>163.80000000000001</v>
      </c>
      <c r="Y231" s="179"/>
    </row>
    <row r="232" spans="2:25" x14ac:dyDescent="0.25">
      <c r="B232" s="34">
        <v>44768</v>
      </c>
      <c r="C232" s="125"/>
      <c r="D232" s="26">
        <v>142.12</v>
      </c>
      <c r="E232" s="26"/>
      <c r="F232" s="26"/>
      <c r="G232" s="26"/>
      <c r="H232" s="26"/>
      <c r="I232" s="51"/>
      <c r="J232" s="26">
        <v>174.3</v>
      </c>
      <c r="K232" s="51"/>
      <c r="L232" s="26"/>
      <c r="M232" s="51"/>
      <c r="N232" s="52" t="s">
        <v>37</v>
      </c>
      <c r="O232" s="129">
        <v>304.5</v>
      </c>
      <c r="P232" s="54" t="s">
        <v>24</v>
      </c>
      <c r="Q232" s="51"/>
      <c r="R232" s="122"/>
      <c r="S232" s="123"/>
      <c r="T232" s="22">
        <v>199.2</v>
      </c>
      <c r="U232" s="175">
        <v>50.05</v>
      </c>
      <c r="V232" s="257" t="s">
        <v>199</v>
      </c>
      <c r="W232" s="196"/>
      <c r="X232" s="178">
        <v>193.2</v>
      </c>
      <c r="Y232" s="179"/>
    </row>
    <row r="233" spans="2:25" x14ac:dyDescent="0.25">
      <c r="B233" s="34">
        <v>44769</v>
      </c>
      <c r="C233" s="125"/>
      <c r="D233" s="26">
        <v>120.96</v>
      </c>
      <c r="E233" s="26"/>
      <c r="F233" s="26"/>
      <c r="G233" s="26"/>
      <c r="H233" s="26"/>
      <c r="I233" s="51"/>
      <c r="J233" s="26">
        <v>147.19999999999999</v>
      </c>
      <c r="K233" s="51"/>
      <c r="L233" s="26"/>
      <c r="M233" s="51"/>
      <c r="N233" s="52" t="s">
        <v>37</v>
      </c>
      <c r="O233" s="129">
        <v>214.5</v>
      </c>
      <c r="P233" s="54" t="s">
        <v>24</v>
      </c>
      <c r="Q233" s="51"/>
      <c r="R233" s="122" t="s">
        <v>37</v>
      </c>
      <c r="S233" s="123" t="s">
        <v>37</v>
      </c>
      <c r="T233" s="22">
        <v>153.6</v>
      </c>
      <c r="U233" s="175">
        <v>35.4</v>
      </c>
      <c r="V233" s="257" t="s">
        <v>199</v>
      </c>
      <c r="W233" s="196" t="s">
        <v>24</v>
      </c>
      <c r="X233" s="178">
        <v>142.80000000000001</v>
      </c>
      <c r="Y233" s="179">
        <v>153.4</v>
      </c>
    </row>
    <row r="234" spans="2:25" x14ac:dyDescent="0.25">
      <c r="B234" s="34">
        <v>44770</v>
      </c>
      <c r="C234" s="125"/>
      <c r="D234" s="26">
        <v>115.28</v>
      </c>
      <c r="E234" s="26"/>
      <c r="F234" s="26"/>
      <c r="G234" s="26"/>
      <c r="H234" s="26"/>
      <c r="I234" s="51"/>
      <c r="J234" s="26">
        <v>138.6</v>
      </c>
      <c r="K234" s="51"/>
      <c r="L234" s="26"/>
      <c r="M234" s="51"/>
      <c r="N234" s="52" t="s">
        <v>37</v>
      </c>
      <c r="O234" s="129">
        <v>220.5</v>
      </c>
      <c r="P234" s="54" t="s">
        <v>24</v>
      </c>
      <c r="Q234" s="51"/>
      <c r="R234" s="122"/>
      <c r="S234" s="123"/>
      <c r="T234" s="22">
        <v>138.6</v>
      </c>
      <c r="U234" s="175">
        <v>31.625</v>
      </c>
      <c r="V234" s="257" t="s">
        <v>199</v>
      </c>
      <c r="W234" s="196"/>
      <c r="X234" s="178">
        <v>147</v>
      </c>
      <c r="Y234" s="179"/>
    </row>
    <row r="235" spans="2:25" x14ac:dyDescent="0.25">
      <c r="B235" s="34">
        <v>44771</v>
      </c>
      <c r="C235" s="125"/>
      <c r="D235" s="126">
        <v>122.36</v>
      </c>
      <c r="E235" s="150"/>
      <c r="F235" s="150"/>
      <c r="G235" s="150"/>
      <c r="H235" s="150"/>
      <c r="I235" s="125"/>
      <c r="J235" s="26">
        <v>149.6</v>
      </c>
      <c r="K235" s="125"/>
      <c r="L235" s="26"/>
      <c r="M235" s="125"/>
      <c r="N235" s="52" t="s">
        <v>37</v>
      </c>
      <c r="O235" s="129">
        <v>210</v>
      </c>
      <c r="P235" s="121" t="s">
        <v>24</v>
      </c>
      <c r="Q235" s="125"/>
      <c r="R235" s="122"/>
      <c r="S235" s="123"/>
      <c r="T235" s="22">
        <v>153.30000000000001</v>
      </c>
      <c r="U235" s="175">
        <v>33</v>
      </c>
      <c r="V235" s="257" t="s">
        <v>199</v>
      </c>
      <c r="W235" s="227"/>
      <c r="X235" s="178">
        <v>138.6</v>
      </c>
      <c r="Y235" s="179"/>
    </row>
    <row r="236" spans="2:25" x14ac:dyDescent="0.25">
      <c r="B236" s="34">
        <v>44772</v>
      </c>
      <c r="C236" s="125"/>
      <c r="D236" s="126">
        <v>138.47999999999999</v>
      </c>
      <c r="E236" s="150"/>
      <c r="F236" s="150"/>
      <c r="G236" s="150"/>
      <c r="H236" s="150"/>
      <c r="I236" s="125"/>
      <c r="J236" s="26">
        <v>157.5</v>
      </c>
      <c r="K236" s="125"/>
      <c r="L236" s="26"/>
      <c r="M236" s="125"/>
      <c r="N236" s="52" t="s">
        <v>37</v>
      </c>
      <c r="O236" s="129">
        <v>236.25</v>
      </c>
      <c r="P236" s="121" t="s">
        <v>24</v>
      </c>
      <c r="Q236" s="125"/>
      <c r="R236" s="122"/>
      <c r="S236" s="123"/>
      <c r="T236" s="22">
        <v>140.80000000000001</v>
      </c>
      <c r="U236" s="175">
        <v>46.2</v>
      </c>
      <c r="V236" s="257" t="s">
        <v>199</v>
      </c>
      <c r="W236" s="227"/>
      <c r="X236" s="178">
        <v>147</v>
      </c>
      <c r="Y236" s="179"/>
    </row>
    <row r="237" spans="2:25" x14ac:dyDescent="0.25">
      <c r="B237" s="34">
        <v>44773</v>
      </c>
      <c r="C237" s="125"/>
      <c r="D237" s="26">
        <v>115.72</v>
      </c>
      <c r="E237" s="26"/>
      <c r="F237" s="26"/>
      <c r="G237" s="26"/>
      <c r="H237" s="26"/>
      <c r="I237" s="51"/>
      <c r="J237" s="26">
        <v>205.8</v>
      </c>
      <c r="K237" s="51"/>
      <c r="L237" s="26"/>
      <c r="M237" s="51"/>
      <c r="N237" s="52" t="s">
        <v>37</v>
      </c>
      <c r="O237" s="129">
        <v>157.5</v>
      </c>
      <c r="P237" s="54" t="s">
        <v>24</v>
      </c>
      <c r="Q237" s="51"/>
      <c r="R237" s="122"/>
      <c r="S237" s="123"/>
      <c r="T237" s="22">
        <v>79.2</v>
      </c>
      <c r="U237" s="175">
        <v>118.8</v>
      </c>
      <c r="V237" s="257" t="s">
        <v>199</v>
      </c>
      <c r="W237" s="196"/>
      <c r="X237" s="178">
        <v>147</v>
      </c>
      <c r="Y237" s="179"/>
    </row>
    <row r="238" spans="2:25" x14ac:dyDescent="0.25">
      <c r="B238" s="34">
        <v>44774</v>
      </c>
      <c r="C238" s="125"/>
      <c r="D238" s="26">
        <v>136.80000000000001</v>
      </c>
      <c r="E238" s="59"/>
      <c r="F238" s="59"/>
      <c r="G238" s="59"/>
      <c r="H238" s="59"/>
      <c r="I238" s="125"/>
      <c r="J238" s="26">
        <v>151.80000000000001</v>
      </c>
      <c r="K238" s="125"/>
      <c r="L238" s="26"/>
      <c r="M238" s="125"/>
      <c r="N238" s="52" t="s">
        <v>37</v>
      </c>
      <c r="O238" s="129">
        <v>212.75</v>
      </c>
      <c r="P238" s="54" t="s">
        <v>24</v>
      </c>
      <c r="Q238" s="125"/>
      <c r="R238" s="122"/>
      <c r="S238" s="123"/>
      <c r="T238" s="22">
        <v>154.1</v>
      </c>
      <c r="U238" s="175">
        <v>57.2</v>
      </c>
      <c r="V238" s="257" t="s">
        <v>199</v>
      </c>
      <c r="W238" s="196"/>
      <c r="X238" s="178">
        <v>144.9</v>
      </c>
      <c r="Y238" s="179"/>
    </row>
    <row r="239" spans="2:25" x14ac:dyDescent="0.25">
      <c r="B239" s="34">
        <v>44775</v>
      </c>
      <c r="C239" s="125"/>
      <c r="D239" s="26">
        <v>117.7</v>
      </c>
      <c r="E239" s="26"/>
      <c r="F239" s="26"/>
      <c r="G239" s="26"/>
      <c r="H239" s="26"/>
      <c r="I239" s="51"/>
      <c r="J239" s="26">
        <v>149.1</v>
      </c>
      <c r="K239" s="51"/>
      <c r="L239" s="26"/>
      <c r="M239" s="51"/>
      <c r="N239" s="52" t="s">
        <v>37</v>
      </c>
      <c r="O239" s="129">
        <v>225.75</v>
      </c>
      <c r="P239" s="54" t="s">
        <v>24</v>
      </c>
      <c r="Q239" s="51"/>
      <c r="R239" s="122"/>
      <c r="S239" s="123"/>
      <c r="T239" s="22">
        <v>162.80000000000001</v>
      </c>
      <c r="U239" s="175">
        <v>41.4</v>
      </c>
      <c r="V239" s="257" t="s">
        <v>199</v>
      </c>
      <c r="W239" s="196"/>
      <c r="X239" s="178">
        <v>147</v>
      </c>
      <c r="Y239" s="179"/>
    </row>
    <row r="240" spans="2:25" x14ac:dyDescent="0.25">
      <c r="B240" s="34">
        <v>44776</v>
      </c>
      <c r="C240" s="125"/>
      <c r="D240" s="26">
        <v>129.47999999999999</v>
      </c>
      <c r="E240" s="26"/>
      <c r="F240" s="26"/>
      <c r="G240" s="26"/>
      <c r="H240" s="26"/>
      <c r="I240" s="51"/>
      <c r="J240" s="26">
        <v>150.80000000000001</v>
      </c>
      <c r="K240" s="51"/>
      <c r="L240" s="26"/>
      <c r="M240" s="51"/>
      <c r="N240" s="52" t="s">
        <v>37</v>
      </c>
      <c r="O240" s="124" t="s">
        <v>46</v>
      </c>
      <c r="P240" s="54" t="s">
        <v>24</v>
      </c>
      <c r="Q240" s="51"/>
      <c r="R240" s="122" t="s">
        <v>37</v>
      </c>
      <c r="S240" s="123" t="s">
        <v>37</v>
      </c>
      <c r="T240" s="22">
        <v>161</v>
      </c>
      <c r="U240" s="175">
        <v>21</v>
      </c>
      <c r="V240" s="257" t="s">
        <v>199</v>
      </c>
      <c r="W240" s="196" t="s">
        <v>24</v>
      </c>
      <c r="X240" s="178">
        <v>144</v>
      </c>
      <c r="Y240" s="179">
        <v>151.80000000000001</v>
      </c>
    </row>
    <row r="241" spans="2:25" x14ac:dyDescent="0.25">
      <c r="B241" s="34">
        <v>44777</v>
      </c>
      <c r="C241" s="125"/>
      <c r="D241" s="26">
        <v>97.52</v>
      </c>
      <c r="E241" s="59"/>
      <c r="F241" s="59"/>
      <c r="G241" s="59"/>
      <c r="H241" s="59"/>
      <c r="I241" s="125"/>
      <c r="J241" s="26">
        <v>112.2</v>
      </c>
      <c r="K241" s="125"/>
      <c r="L241" s="26"/>
      <c r="M241" s="125"/>
      <c r="N241" s="52" t="s">
        <v>37</v>
      </c>
      <c r="O241" s="124" t="s">
        <v>46</v>
      </c>
      <c r="P241" s="54" t="s">
        <v>24</v>
      </c>
      <c r="Q241" s="125"/>
      <c r="R241" s="122"/>
      <c r="S241" s="123"/>
      <c r="T241" s="22">
        <v>160.6</v>
      </c>
      <c r="U241" s="175">
        <v>26.95</v>
      </c>
      <c r="V241" s="257" t="s">
        <v>199</v>
      </c>
      <c r="W241" s="196"/>
      <c r="X241" s="178">
        <v>130.19999999999999</v>
      </c>
      <c r="Y241" s="179"/>
    </row>
    <row r="242" spans="2:25" hidden="1" x14ac:dyDescent="0.25">
      <c r="B242" s="34">
        <v>44778</v>
      </c>
      <c r="C242" s="125"/>
      <c r="D242" s="26"/>
      <c r="E242" s="59"/>
      <c r="F242" s="59"/>
      <c r="G242" s="59"/>
      <c r="H242" s="59"/>
      <c r="I242" s="125"/>
      <c r="J242" s="26"/>
      <c r="K242" s="125"/>
      <c r="L242" s="26"/>
      <c r="M242" s="125"/>
      <c r="N242" s="52"/>
      <c r="O242" s="2"/>
      <c r="P242" s="54"/>
      <c r="Q242" s="125"/>
      <c r="R242" s="122"/>
      <c r="S242" s="123"/>
      <c r="T242" s="22"/>
      <c r="U242" s="175"/>
      <c r="V242" s="257"/>
      <c r="W242" s="196"/>
      <c r="X242" s="178"/>
      <c r="Y242" s="179"/>
    </row>
    <row r="243" spans="2:25" hidden="1" x14ac:dyDescent="0.25">
      <c r="B243" s="34">
        <v>44779</v>
      </c>
      <c r="C243" s="125"/>
      <c r="D243" s="26"/>
      <c r="E243" s="59"/>
      <c r="F243" s="59"/>
      <c r="G243" s="59"/>
      <c r="H243" s="59"/>
      <c r="I243" s="125"/>
      <c r="J243" s="26"/>
      <c r="K243" s="125"/>
      <c r="L243" s="26"/>
      <c r="M243" s="125"/>
      <c r="N243" s="52"/>
      <c r="O243" s="2"/>
      <c r="P243" s="54"/>
      <c r="Q243" s="125"/>
      <c r="R243" s="122"/>
      <c r="S243" s="123"/>
      <c r="T243" s="22"/>
      <c r="U243" s="175"/>
      <c r="V243" s="257"/>
      <c r="W243" s="196"/>
      <c r="X243" s="178"/>
      <c r="Y243" s="179"/>
    </row>
    <row r="244" spans="2:25" hidden="1" x14ac:dyDescent="0.25">
      <c r="B244" s="34"/>
      <c r="C244" s="125"/>
      <c r="D244" s="126"/>
      <c r="E244" s="150"/>
      <c r="F244" s="150"/>
      <c r="G244" s="150"/>
      <c r="H244" s="150"/>
      <c r="I244" s="125"/>
      <c r="J244" s="26"/>
      <c r="K244" s="125"/>
      <c r="L244" s="26"/>
      <c r="M244" s="125"/>
      <c r="N244" s="52"/>
      <c r="O244" s="2"/>
      <c r="P244" s="147"/>
      <c r="Q244" s="125"/>
      <c r="R244" s="122"/>
      <c r="S244" s="123"/>
      <c r="T244" s="22"/>
      <c r="U244" s="175"/>
      <c r="V244" s="230"/>
      <c r="W244" s="227"/>
      <c r="X244" s="178"/>
      <c r="Y244" s="179"/>
    </row>
    <row r="245" spans="2:25" hidden="1" x14ac:dyDescent="0.25">
      <c r="B245" s="34"/>
      <c r="C245" s="125"/>
      <c r="D245" s="126"/>
      <c r="E245" s="150"/>
      <c r="F245" s="150"/>
      <c r="G245" s="150"/>
      <c r="H245" s="150"/>
      <c r="I245" s="125"/>
      <c r="J245" s="26"/>
      <c r="K245" s="125"/>
      <c r="L245" s="26"/>
      <c r="M245" s="125"/>
      <c r="N245" s="52"/>
      <c r="O245" s="2"/>
      <c r="P245" s="147"/>
      <c r="Q245" s="125"/>
      <c r="R245" s="122"/>
      <c r="S245" s="123"/>
      <c r="T245" s="22"/>
      <c r="U245" s="175"/>
      <c r="V245" s="230"/>
      <c r="W245" s="227"/>
      <c r="X245" s="178"/>
      <c r="Y245" s="179"/>
    </row>
    <row r="246" spans="2:25" hidden="1" x14ac:dyDescent="0.25">
      <c r="B246" s="34"/>
      <c r="C246" s="125"/>
      <c r="D246" s="126"/>
      <c r="E246" s="150"/>
      <c r="F246" s="150"/>
      <c r="G246" s="150"/>
      <c r="H246" s="150"/>
      <c r="I246" s="125"/>
      <c r="J246" s="26"/>
      <c r="K246" s="125"/>
      <c r="L246" s="26"/>
      <c r="M246" s="125"/>
      <c r="N246" s="52"/>
      <c r="O246" s="2"/>
      <c r="P246" s="147"/>
      <c r="Q246" s="125"/>
      <c r="R246" s="122"/>
      <c r="S246" s="123"/>
      <c r="T246" s="22"/>
      <c r="U246" s="175"/>
      <c r="V246" s="230"/>
      <c r="W246" s="227"/>
      <c r="X246" s="178"/>
      <c r="Y246" s="179"/>
    </row>
    <row r="247" spans="2:25" hidden="1" x14ac:dyDescent="0.25"/>
    <row r="248" spans="2:25" x14ac:dyDescent="0.25">
      <c r="B248" s="34">
        <v>44778</v>
      </c>
      <c r="C248" s="125"/>
      <c r="D248" s="26">
        <v>119.68</v>
      </c>
      <c r="E248" s="59"/>
      <c r="F248" s="59"/>
      <c r="G248" s="59"/>
      <c r="H248" s="59"/>
      <c r="I248" s="125"/>
      <c r="J248" s="26">
        <v>143</v>
      </c>
      <c r="K248" s="125"/>
      <c r="L248" s="26"/>
      <c r="M248" s="125"/>
      <c r="N248" s="52" t="s">
        <v>37</v>
      </c>
      <c r="O248" s="124" t="s">
        <v>46</v>
      </c>
      <c r="P248" s="54" t="s">
        <v>24</v>
      </c>
      <c r="Q248" s="125"/>
      <c r="R248" s="122"/>
      <c r="S248" s="123"/>
      <c r="T248" s="22">
        <v>165</v>
      </c>
      <c r="U248" s="175">
        <v>36.299999999999997</v>
      </c>
      <c r="V248" s="257" t="s">
        <v>199</v>
      </c>
      <c r="W248" s="196"/>
      <c r="X248" s="178">
        <v>138.6</v>
      </c>
      <c r="Y248" s="179"/>
    </row>
    <row r="249" spans="2:25" x14ac:dyDescent="0.25">
      <c r="B249" s="34">
        <v>44779</v>
      </c>
      <c r="C249" s="125"/>
      <c r="D249" s="26">
        <v>133.91999999999999</v>
      </c>
      <c r="E249" s="59"/>
      <c r="F249" s="59"/>
      <c r="G249" s="59"/>
      <c r="H249" s="59"/>
      <c r="I249" s="125"/>
      <c r="J249" s="26">
        <v>151.80000000000001</v>
      </c>
      <c r="K249" s="125"/>
      <c r="L249" s="26"/>
      <c r="M249" s="125"/>
      <c r="N249" s="52" t="s">
        <v>37</v>
      </c>
      <c r="O249" s="124" t="s">
        <v>46</v>
      </c>
      <c r="P249" s="54" t="s">
        <v>24</v>
      </c>
      <c r="Q249" s="125"/>
      <c r="R249" s="122"/>
      <c r="S249" s="123"/>
      <c r="T249" s="22">
        <v>145.19999999999999</v>
      </c>
      <c r="U249" s="175">
        <v>22</v>
      </c>
      <c r="V249" s="257" t="s">
        <v>199</v>
      </c>
      <c r="W249" s="196"/>
      <c r="X249" s="178">
        <v>138.6</v>
      </c>
      <c r="Y249" s="179"/>
    </row>
    <row r="250" spans="2:25" x14ac:dyDescent="0.25">
      <c r="B250" s="34">
        <v>44780</v>
      </c>
      <c r="C250" s="125"/>
      <c r="D250" s="26">
        <v>117.26</v>
      </c>
      <c r="E250" s="26"/>
      <c r="F250" s="26"/>
      <c r="G250" s="26"/>
      <c r="H250" s="26"/>
      <c r="I250" s="51"/>
      <c r="J250" s="26">
        <v>145.19999999999999</v>
      </c>
      <c r="K250" s="51"/>
      <c r="L250" s="26"/>
      <c r="M250" s="51"/>
      <c r="N250" s="52" t="s">
        <v>37</v>
      </c>
      <c r="O250" s="124" t="s">
        <v>46</v>
      </c>
      <c r="P250" s="54" t="s">
        <v>24</v>
      </c>
      <c r="Q250" s="51"/>
      <c r="R250" s="122"/>
      <c r="S250" s="123"/>
      <c r="T250" s="22">
        <v>149.6</v>
      </c>
      <c r="U250" s="175">
        <v>20.9</v>
      </c>
      <c r="V250" s="257" t="s">
        <v>199</v>
      </c>
      <c r="W250" s="196"/>
      <c r="X250" s="178">
        <v>163.80000000000001</v>
      </c>
      <c r="Y250" s="179"/>
    </row>
    <row r="251" spans="2:25" x14ac:dyDescent="0.25">
      <c r="B251" s="34">
        <v>44781</v>
      </c>
      <c r="C251" s="125"/>
      <c r="D251" s="26">
        <v>138.6</v>
      </c>
      <c r="E251" s="26"/>
      <c r="F251" s="26"/>
      <c r="G251" s="26"/>
      <c r="H251" s="26"/>
      <c r="I251" s="51"/>
      <c r="J251" s="26">
        <v>121</v>
      </c>
      <c r="K251" s="51"/>
      <c r="L251" s="26"/>
      <c r="M251" s="51"/>
      <c r="N251" s="52" t="s">
        <v>37</v>
      </c>
      <c r="O251" s="124" t="s">
        <v>46</v>
      </c>
      <c r="P251" s="54" t="s">
        <v>24</v>
      </c>
      <c r="Q251" s="51"/>
      <c r="R251" s="122"/>
      <c r="S251" s="123"/>
      <c r="T251" s="22">
        <v>154</v>
      </c>
      <c r="U251" s="175">
        <v>44</v>
      </c>
      <c r="V251" s="257" t="s">
        <v>199</v>
      </c>
      <c r="W251" s="196"/>
      <c r="X251" s="178">
        <v>180.6</v>
      </c>
      <c r="Y251" s="179"/>
    </row>
    <row r="252" spans="2:25" x14ac:dyDescent="0.25">
      <c r="B252" s="34">
        <v>44782</v>
      </c>
      <c r="C252" s="125"/>
      <c r="D252" s="26">
        <v>148.06</v>
      </c>
      <c r="E252" s="59"/>
      <c r="F252" s="59"/>
      <c r="G252" s="59"/>
      <c r="H252" s="59"/>
      <c r="I252" s="125"/>
      <c r="J252" s="26">
        <v>107.8</v>
      </c>
      <c r="K252" s="125"/>
      <c r="L252" s="26"/>
      <c r="M252" s="125"/>
      <c r="N252" s="52" t="s">
        <v>37</v>
      </c>
      <c r="O252" s="124" t="s">
        <v>46</v>
      </c>
      <c r="P252" s="54" t="s">
        <v>24</v>
      </c>
      <c r="Q252" s="125"/>
      <c r="R252" s="122"/>
      <c r="S252" s="123"/>
      <c r="T252" s="22">
        <v>145.19999999999999</v>
      </c>
      <c r="U252" s="175">
        <v>42.35</v>
      </c>
      <c r="V252" s="257" t="s">
        <v>199</v>
      </c>
      <c r="W252" s="196"/>
      <c r="X252" s="178">
        <v>178.5</v>
      </c>
      <c r="Y252" s="179"/>
    </row>
    <row r="253" spans="2:25" x14ac:dyDescent="0.25">
      <c r="B253" s="34">
        <v>44783</v>
      </c>
      <c r="C253" s="125"/>
      <c r="D253" s="26">
        <v>134.88</v>
      </c>
      <c r="E253" s="59"/>
      <c r="F253" s="59"/>
      <c r="G253" s="59"/>
      <c r="H253" s="59"/>
      <c r="I253" s="125"/>
      <c r="J253" s="26">
        <v>153.6</v>
      </c>
      <c r="K253" s="125"/>
      <c r="L253" s="26"/>
      <c r="M253" s="125"/>
      <c r="N253" s="52" t="s">
        <v>37</v>
      </c>
      <c r="O253" s="124" t="s">
        <v>46</v>
      </c>
      <c r="P253" s="54" t="s">
        <v>24</v>
      </c>
      <c r="Q253" s="125"/>
      <c r="R253" s="122" t="s">
        <v>37</v>
      </c>
      <c r="S253" s="123" t="s">
        <v>37</v>
      </c>
      <c r="T253" s="22">
        <v>133.4</v>
      </c>
      <c r="U253" s="175">
        <v>50.05</v>
      </c>
      <c r="V253" s="257" t="s">
        <v>199</v>
      </c>
      <c r="W253" s="196" t="s">
        <v>24</v>
      </c>
      <c r="X253" s="178">
        <v>128.1</v>
      </c>
      <c r="Y253" s="179">
        <v>130.19999999999999</v>
      </c>
    </row>
    <row r="254" spans="2:25" x14ac:dyDescent="0.25">
      <c r="B254" s="34">
        <v>44784</v>
      </c>
      <c r="C254" s="125"/>
      <c r="D254" s="26">
        <v>86.25</v>
      </c>
      <c r="E254" s="59"/>
      <c r="F254" s="59"/>
      <c r="G254" s="59"/>
      <c r="H254" s="59"/>
      <c r="I254" s="125"/>
      <c r="J254" s="26">
        <v>121.9</v>
      </c>
      <c r="K254" s="125"/>
      <c r="L254" s="26"/>
      <c r="M254" s="125"/>
      <c r="N254" s="52" t="s">
        <v>37</v>
      </c>
      <c r="O254" s="124" t="s">
        <v>46</v>
      </c>
      <c r="P254" s="54" t="s">
        <v>24</v>
      </c>
      <c r="Q254" s="125"/>
      <c r="R254" s="122"/>
      <c r="S254" s="123"/>
      <c r="T254" s="22">
        <v>118.8</v>
      </c>
      <c r="U254" s="175">
        <v>37.274999999999999</v>
      </c>
      <c r="V254" s="257" t="s">
        <v>199</v>
      </c>
      <c r="W254" s="196"/>
      <c r="X254" s="178">
        <v>92.4</v>
      </c>
      <c r="Y254" s="179"/>
    </row>
    <row r="255" spans="2:25" x14ac:dyDescent="0.25">
      <c r="B255" s="34">
        <v>44785</v>
      </c>
      <c r="C255" s="125"/>
      <c r="D255" s="26">
        <v>113.52</v>
      </c>
      <c r="E255" s="59"/>
      <c r="F255" s="59"/>
      <c r="G255" s="59"/>
      <c r="H255" s="59"/>
      <c r="I255" s="125"/>
      <c r="J255" s="26">
        <v>129.6</v>
      </c>
      <c r="K255" s="125"/>
      <c r="L255" s="26"/>
      <c r="M255" s="125"/>
      <c r="N255" s="52" t="s">
        <v>37</v>
      </c>
      <c r="O255" s="124" t="s">
        <v>46</v>
      </c>
      <c r="P255" s="54" t="s">
        <v>24</v>
      </c>
      <c r="Q255" s="125"/>
      <c r="R255" s="122"/>
      <c r="S255" s="123"/>
      <c r="T255" s="22">
        <v>112.2</v>
      </c>
      <c r="U255" s="175">
        <v>20.9</v>
      </c>
      <c r="V255" s="257" t="s">
        <v>199</v>
      </c>
      <c r="W255" s="196"/>
      <c r="X255" s="178">
        <v>123.9</v>
      </c>
      <c r="Y255" s="179"/>
    </row>
    <row r="256" spans="2:25" x14ac:dyDescent="0.25">
      <c r="B256" s="34">
        <v>44786</v>
      </c>
      <c r="C256" s="125"/>
      <c r="D256" s="26">
        <v>119.83</v>
      </c>
      <c r="E256" s="26"/>
      <c r="F256" s="26"/>
      <c r="G256" s="26"/>
      <c r="H256" s="26"/>
      <c r="I256" s="51"/>
      <c r="J256" s="26">
        <v>149.5</v>
      </c>
      <c r="K256" s="51"/>
      <c r="L256" s="26"/>
      <c r="M256" s="51"/>
      <c r="N256" s="52" t="s">
        <v>37</v>
      </c>
      <c r="O256" s="124" t="s">
        <v>46</v>
      </c>
      <c r="P256" s="54" t="s">
        <v>24</v>
      </c>
      <c r="Q256" s="51"/>
      <c r="R256" s="122"/>
      <c r="S256" s="123"/>
      <c r="T256" s="22">
        <v>129.80000000000001</v>
      </c>
      <c r="U256" s="175">
        <v>18.149999999999999</v>
      </c>
      <c r="V256" s="257" t="s">
        <v>199</v>
      </c>
      <c r="W256" s="196"/>
      <c r="X256" s="178">
        <v>115.5</v>
      </c>
      <c r="Y256" s="179"/>
    </row>
    <row r="257" spans="2:25" x14ac:dyDescent="0.25">
      <c r="B257" s="34">
        <v>44787</v>
      </c>
      <c r="C257" s="125"/>
      <c r="D257" s="26">
        <v>123.28</v>
      </c>
      <c r="E257" s="26"/>
      <c r="F257" s="26"/>
      <c r="G257" s="26"/>
      <c r="H257" s="26"/>
      <c r="I257" s="51"/>
      <c r="J257" s="26">
        <v>133.4</v>
      </c>
      <c r="K257" s="51"/>
      <c r="L257" s="26"/>
      <c r="M257" s="51"/>
      <c r="N257" s="52" t="s">
        <v>37</v>
      </c>
      <c r="O257" s="124" t="s">
        <v>46</v>
      </c>
      <c r="P257" s="54" t="s">
        <v>24</v>
      </c>
      <c r="Q257" s="51"/>
      <c r="R257" s="122"/>
      <c r="S257" s="123"/>
      <c r="T257" s="22">
        <v>136.4</v>
      </c>
      <c r="U257" s="175">
        <v>18.7</v>
      </c>
      <c r="V257" s="257" t="s">
        <v>199</v>
      </c>
      <c r="W257" s="196"/>
      <c r="X257" s="178">
        <v>121.9</v>
      </c>
      <c r="Y257" s="179"/>
    </row>
    <row r="258" spans="2:25" x14ac:dyDescent="0.25">
      <c r="B258" s="34">
        <v>44788</v>
      </c>
      <c r="C258" s="125"/>
      <c r="D258" s="26">
        <v>121.9</v>
      </c>
      <c r="E258" s="26"/>
      <c r="F258" s="26"/>
      <c r="G258" s="26"/>
      <c r="H258" s="26"/>
      <c r="I258" s="51"/>
      <c r="J258" s="26">
        <v>131.1</v>
      </c>
      <c r="K258" s="51"/>
      <c r="L258" s="26"/>
      <c r="M258" s="51"/>
      <c r="N258" s="52" t="s">
        <v>37</v>
      </c>
      <c r="O258" s="124" t="s">
        <v>46</v>
      </c>
      <c r="P258" s="54" t="s">
        <v>24</v>
      </c>
      <c r="Q258" s="51"/>
      <c r="R258" s="122"/>
      <c r="S258" s="123"/>
      <c r="T258" s="22">
        <v>125.4</v>
      </c>
      <c r="U258" s="175">
        <v>19.25</v>
      </c>
      <c r="V258" s="257" t="s">
        <v>199</v>
      </c>
      <c r="W258" s="196"/>
      <c r="X258" s="178">
        <v>128.1</v>
      </c>
      <c r="Y258" s="179"/>
    </row>
    <row r="259" spans="2:25" x14ac:dyDescent="0.25">
      <c r="B259" s="34">
        <v>44789</v>
      </c>
      <c r="C259" s="125"/>
      <c r="D259" s="26">
        <v>130.9</v>
      </c>
      <c r="E259" s="26"/>
      <c r="F259" s="26"/>
      <c r="G259" s="26"/>
      <c r="H259" s="26"/>
      <c r="I259" s="51"/>
      <c r="J259" s="26">
        <v>160.9</v>
      </c>
      <c r="K259" s="51"/>
      <c r="L259" s="26"/>
      <c r="M259" s="51"/>
      <c r="N259" s="52" t="s">
        <v>37</v>
      </c>
      <c r="O259" s="124" t="s">
        <v>46</v>
      </c>
      <c r="P259" s="54" t="s">
        <v>24</v>
      </c>
      <c r="Q259" s="51"/>
      <c r="R259" s="122"/>
      <c r="S259" s="123"/>
      <c r="T259" s="22">
        <v>162.80000000000001</v>
      </c>
      <c r="U259" s="175">
        <v>34.450000000000003</v>
      </c>
      <c r="V259" s="257" t="s">
        <v>199</v>
      </c>
      <c r="W259" s="196"/>
      <c r="X259" s="178">
        <v>222.6</v>
      </c>
      <c r="Y259" s="179"/>
    </row>
    <row r="260" spans="2:25" x14ac:dyDescent="0.25">
      <c r="B260" s="34">
        <v>44790</v>
      </c>
      <c r="C260" s="125"/>
      <c r="D260" s="26">
        <v>129.84</v>
      </c>
      <c r="E260" s="59"/>
      <c r="F260" s="59"/>
      <c r="G260" s="59"/>
      <c r="H260" s="59"/>
      <c r="I260" s="125"/>
      <c r="J260" s="26">
        <v>174.2</v>
      </c>
      <c r="K260" s="125"/>
      <c r="L260" s="26"/>
      <c r="M260" s="125"/>
      <c r="N260" s="52" t="s">
        <v>37</v>
      </c>
      <c r="O260" s="124" t="s">
        <v>46</v>
      </c>
      <c r="P260" s="54" t="s">
        <v>24</v>
      </c>
      <c r="Q260" s="125"/>
      <c r="R260" s="122" t="s">
        <v>37</v>
      </c>
      <c r="S260" s="123" t="s">
        <v>37</v>
      </c>
      <c r="T260" s="22">
        <v>170.4</v>
      </c>
      <c r="U260" s="175">
        <v>11.4</v>
      </c>
      <c r="V260" s="257" t="s">
        <v>199</v>
      </c>
      <c r="W260" s="196" t="s">
        <v>24</v>
      </c>
      <c r="X260" s="178">
        <v>132.30000000000001</v>
      </c>
      <c r="Y260" s="179">
        <v>149.5</v>
      </c>
    </row>
    <row r="261" spans="2:25" x14ac:dyDescent="0.25">
      <c r="B261" s="34">
        <v>44791</v>
      </c>
      <c r="C261" s="125"/>
      <c r="D261" s="26">
        <v>125.76</v>
      </c>
      <c r="E261" s="59"/>
      <c r="F261" s="59"/>
      <c r="G261" s="59"/>
      <c r="H261" s="59"/>
      <c r="I261" s="125"/>
      <c r="J261" s="26">
        <v>152.5</v>
      </c>
      <c r="K261" s="125"/>
      <c r="L261" s="26"/>
      <c r="M261" s="125"/>
      <c r="N261" s="52" t="s">
        <v>37</v>
      </c>
      <c r="O261" s="124" t="s">
        <v>46</v>
      </c>
      <c r="P261" s="54" t="s">
        <v>24</v>
      </c>
      <c r="Q261" s="125"/>
      <c r="R261" s="122"/>
      <c r="S261" s="123"/>
      <c r="T261" s="22">
        <v>171.6</v>
      </c>
      <c r="U261" s="175">
        <v>32.450000000000003</v>
      </c>
      <c r="V261" s="257" t="s">
        <v>199</v>
      </c>
      <c r="W261" s="196"/>
      <c r="X261" s="178">
        <v>130.19999999999999</v>
      </c>
      <c r="Y261" s="179"/>
    </row>
    <row r="262" spans="2:25" x14ac:dyDescent="0.25">
      <c r="B262" s="34">
        <v>44792</v>
      </c>
      <c r="C262" s="125"/>
      <c r="D262" s="26">
        <v>123.6</v>
      </c>
      <c r="E262" s="26"/>
      <c r="F262" s="26"/>
      <c r="G262" s="26"/>
      <c r="H262" s="26"/>
      <c r="I262" s="51"/>
      <c r="J262" s="26">
        <v>140.80000000000001</v>
      </c>
      <c r="K262" s="51"/>
      <c r="L262" s="26"/>
      <c r="M262" s="51"/>
      <c r="N262" s="52" t="s">
        <v>37</v>
      </c>
      <c r="O262" s="124" t="s">
        <v>46</v>
      </c>
      <c r="P262" s="54" t="s">
        <v>24</v>
      </c>
      <c r="Q262" s="51"/>
      <c r="R262" s="122"/>
      <c r="S262" s="123"/>
      <c r="T262" s="22">
        <v>160.6</v>
      </c>
      <c r="U262" s="175">
        <v>24.2</v>
      </c>
      <c r="V262" s="257" t="s">
        <v>199</v>
      </c>
      <c r="W262" s="196"/>
      <c r="X262" s="178">
        <v>134.4</v>
      </c>
      <c r="Y262" s="179"/>
    </row>
    <row r="263" spans="2:25" x14ac:dyDescent="0.25">
      <c r="B263" s="34">
        <v>44793</v>
      </c>
      <c r="C263" s="125"/>
      <c r="D263" s="26">
        <v>122.32</v>
      </c>
      <c r="E263" s="26"/>
      <c r="F263" s="26"/>
      <c r="G263" s="26"/>
      <c r="H263" s="26"/>
      <c r="I263" s="51"/>
      <c r="J263" s="26">
        <v>156.19999999999999</v>
      </c>
      <c r="K263" s="51"/>
      <c r="L263" s="26"/>
      <c r="M263" s="51"/>
      <c r="N263" s="52" t="s">
        <v>37</v>
      </c>
      <c r="O263" s="124" t="s">
        <v>46</v>
      </c>
      <c r="P263" s="54" t="s">
        <v>24</v>
      </c>
      <c r="Q263" s="51"/>
      <c r="R263" s="122"/>
      <c r="S263" s="123"/>
      <c r="T263" s="22">
        <v>182.6</v>
      </c>
      <c r="U263" s="175">
        <v>37.4</v>
      </c>
      <c r="V263" s="257" t="s">
        <v>199</v>
      </c>
      <c r="W263" s="196"/>
      <c r="X263" s="178">
        <v>100.8</v>
      </c>
      <c r="Y263" s="179"/>
    </row>
    <row r="264" spans="2:25" x14ac:dyDescent="0.25">
      <c r="B264" s="34">
        <v>44794</v>
      </c>
      <c r="C264" s="125"/>
      <c r="D264" s="26">
        <v>121</v>
      </c>
      <c r="E264" s="26"/>
      <c r="F264" s="26"/>
      <c r="G264" s="26"/>
      <c r="H264" s="26"/>
      <c r="I264" s="51"/>
      <c r="J264" s="26">
        <v>161.69999999999999</v>
      </c>
      <c r="K264" s="51"/>
      <c r="L264" s="26"/>
      <c r="M264" s="51"/>
      <c r="N264" s="52" t="s">
        <v>37</v>
      </c>
      <c r="O264" s="124" t="s">
        <v>46</v>
      </c>
      <c r="P264" s="54" t="s">
        <v>24</v>
      </c>
      <c r="Q264" s="51"/>
      <c r="R264" s="122"/>
      <c r="S264" s="123"/>
      <c r="T264" s="22">
        <v>147.4</v>
      </c>
      <c r="U264" s="175">
        <v>33</v>
      </c>
      <c r="V264" s="257" t="s">
        <v>199</v>
      </c>
      <c r="W264" s="196"/>
      <c r="X264" s="178">
        <v>111.3</v>
      </c>
      <c r="Y264" s="179"/>
    </row>
    <row r="265" spans="2:25" x14ac:dyDescent="0.25">
      <c r="B265" s="34">
        <v>44795</v>
      </c>
      <c r="C265" s="125"/>
      <c r="D265" s="26">
        <v>129.80000000000001</v>
      </c>
      <c r="E265" s="26"/>
      <c r="F265" s="26"/>
      <c r="G265" s="26"/>
      <c r="H265" s="26"/>
      <c r="I265" s="51"/>
      <c r="J265" s="26">
        <v>143</v>
      </c>
      <c r="K265" s="51"/>
      <c r="L265" s="26"/>
      <c r="M265" s="51"/>
      <c r="N265" s="52" t="s">
        <v>37</v>
      </c>
      <c r="O265" s="124" t="s">
        <v>46</v>
      </c>
      <c r="P265" s="54" t="s">
        <v>24</v>
      </c>
      <c r="Q265" s="51"/>
      <c r="R265" s="122"/>
      <c r="S265" s="123"/>
      <c r="T265" s="22">
        <v>154</v>
      </c>
      <c r="U265" s="175">
        <v>36.85</v>
      </c>
      <c r="V265" s="257" t="s">
        <v>199</v>
      </c>
      <c r="W265" s="196"/>
      <c r="X265" s="178">
        <v>105</v>
      </c>
      <c r="Y265" s="179"/>
    </row>
    <row r="266" spans="2:25" x14ac:dyDescent="0.25">
      <c r="B266" s="34">
        <v>44796</v>
      </c>
      <c r="C266" s="125"/>
      <c r="D266" s="26">
        <v>120.54</v>
      </c>
      <c r="E266" s="26"/>
      <c r="F266" s="26"/>
      <c r="G266" s="26"/>
      <c r="H266" s="26"/>
      <c r="I266" s="51"/>
      <c r="J266" s="26">
        <v>142.80000000000001</v>
      </c>
      <c r="K266" s="51"/>
      <c r="L266" s="26"/>
      <c r="M266" s="51"/>
      <c r="N266" s="52" t="s">
        <v>37</v>
      </c>
      <c r="O266" s="124" t="s">
        <v>46</v>
      </c>
      <c r="P266" s="54" t="s">
        <v>24</v>
      </c>
      <c r="Q266" s="51"/>
      <c r="R266" s="122"/>
      <c r="S266" s="123"/>
      <c r="T266" s="22">
        <v>156.19999999999999</v>
      </c>
      <c r="U266" s="175">
        <v>29.15</v>
      </c>
      <c r="V266" s="257" t="s">
        <v>199</v>
      </c>
      <c r="W266" s="196"/>
      <c r="X266" s="178">
        <v>111.3</v>
      </c>
      <c r="Y266" s="179"/>
    </row>
    <row r="267" spans="2:25" x14ac:dyDescent="0.25">
      <c r="B267" s="34">
        <v>44797</v>
      </c>
      <c r="C267" s="125"/>
      <c r="D267" s="26">
        <v>129.36000000000001</v>
      </c>
      <c r="E267" s="59"/>
      <c r="F267" s="59"/>
      <c r="G267" s="59"/>
      <c r="H267" s="59"/>
      <c r="I267" s="125"/>
      <c r="J267" s="26">
        <v>152.5</v>
      </c>
      <c r="K267" s="125"/>
      <c r="L267" s="26"/>
      <c r="M267" s="125"/>
      <c r="N267" s="52" t="s">
        <v>37</v>
      </c>
      <c r="O267" s="124" t="s">
        <v>46</v>
      </c>
      <c r="P267" s="54" t="s">
        <v>24</v>
      </c>
      <c r="Q267" s="125"/>
      <c r="R267" s="122" t="s">
        <v>37</v>
      </c>
      <c r="S267" s="123" t="s">
        <v>37</v>
      </c>
      <c r="T267" s="22">
        <v>160.6</v>
      </c>
      <c r="U267" s="175">
        <v>29.324999999999999</v>
      </c>
      <c r="V267" s="257" t="s">
        <v>199</v>
      </c>
      <c r="W267" s="196" t="s">
        <v>24</v>
      </c>
      <c r="X267" s="178">
        <v>94.5</v>
      </c>
      <c r="Y267" s="179">
        <v>138</v>
      </c>
    </row>
    <row r="268" spans="2:25" x14ac:dyDescent="0.25">
      <c r="B268" s="34">
        <v>44798</v>
      </c>
      <c r="C268" s="125"/>
      <c r="D268" s="26">
        <v>120.48</v>
      </c>
      <c r="E268" s="26"/>
      <c r="F268" s="26"/>
      <c r="G268" s="26"/>
      <c r="H268" s="26"/>
      <c r="I268" s="51"/>
      <c r="J268" s="26">
        <v>158.4</v>
      </c>
      <c r="K268" s="51"/>
      <c r="L268" s="26"/>
      <c r="M268" s="51"/>
      <c r="N268" s="52" t="s">
        <v>37</v>
      </c>
      <c r="O268" s="124" t="s">
        <v>46</v>
      </c>
      <c r="P268" s="54" t="s">
        <v>24</v>
      </c>
      <c r="Q268" s="51"/>
      <c r="R268" s="122"/>
      <c r="S268" s="123"/>
      <c r="T268" s="22">
        <v>123.2</v>
      </c>
      <c r="U268" s="175">
        <v>52.5</v>
      </c>
      <c r="V268" s="257" t="s">
        <v>199</v>
      </c>
      <c r="W268" s="196"/>
      <c r="X268" s="178">
        <v>105</v>
      </c>
      <c r="Y268" s="179"/>
    </row>
    <row r="269" spans="2:25" x14ac:dyDescent="0.25">
      <c r="B269" s="34">
        <v>44799</v>
      </c>
      <c r="C269" s="125"/>
      <c r="D269" s="26">
        <v>109.78</v>
      </c>
      <c r="E269" s="26"/>
      <c r="F269" s="26"/>
      <c r="G269" s="26"/>
      <c r="H269" s="26"/>
      <c r="I269" s="51"/>
      <c r="J269" s="26">
        <v>149.6</v>
      </c>
      <c r="K269" s="51"/>
      <c r="L269" s="26"/>
      <c r="M269" s="51"/>
      <c r="N269" s="52" t="s">
        <v>37</v>
      </c>
      <c r="O269" s="124" t="s">
        <v>46</v>
      </c>
      <c r="P269" s="54" t="s">
        <v>24</v>
      </c>
      <c r="Q269" s="51"/>
      <c r="R269" s="122"/>
      <c r="S269" s="123"/>
      <c r="T269" s="22">
        <v>125.4</v>
      </c>
      <c r="U269" s="175">
        <v>46.2</v>
      </c>
      <c r="V269" s="257" t="s">
        <v>199</v>
      </c>
      <c r="W269" s="196"/>
      <c r="X269" s="178">
        <v>107.1</v>
      </c>
      <c r="Y269" s="179"/>
    </row>
    <row r="270" spans="2:25" x14ac:dyDescent="0.25">
      <c r="B270" s="34">
        <v>44800</v>
      </c>
      <c r="C270" s="125"/>
      <c r="D270" s="26">
        <v>110.22</v>
      </c>
      <c r="E270" s="26"/>
      <c r="F270" s="26"/>
      <c r="G270" s="26"/>
      <c r="H270" s="26"/>
      <c r="I270" s="51"/>
      <c r="J270" s="26">
        <v>147</v>
      </c>
      <c r="K270" s="51"/>
      <c r="L270" s="26"/>
      <c r="M270" s="51"/>
      <c r="N270" s="52" t="s">
        <v>37</v>
      </c>
      <c r="O270" s="124" t="s">
        <v>46</v>
      </c>
      <c r="P270" s="54" t="s">
        <v>24</v>
      </c>
      <c r="Q270" s="51"/>
      <c r="R270" s="122"/>
      <c r="S270" s="123"/>
      <c r="T270" s="22">
        <v>126</v>
      </c>
      <c r="U270" s="175">
        <v>28.88</v>
      </c>
      <c r="V270" s="257" t="s">
        <v>199</v>
      </c>
      <c r="W270" s="196"/>
      <c r="X270" s="178">
        <v>111.3</v>
      </c>
      <c r="Y270" s="179"/>
    </row>
    <row r="271" spans="2:25" x14ac:dyDescent="0.25">
      <c r="B271" s="34">
        <v>44801</v>
      </c>
      <c r="C271" s="125"/>
      <c r="D271" s="26">
        <v>126.72</v>
      </c>
      <c r="E271" s="26"/>
      <c r="F271" s="26"/>
      <c r="G271" s="26"/>
      <c r="H271" s="26"/>
      <c r="I271" s="51"/>
      <c r="J271" s="26">
        <v>162.80000000000001</v>
      </c>
      <c r="K271" s="51"/>
      <c r="L271" s="26"/>
      <c r="M271" s="51"/>
      <c r="N271" s="52" t="s">
        <v>37</v>
      </c>
      <c r="O271" s="124" t="s">
        <v>46</v>
      </c>
      <c r="P271" s="54" t="s">
        <v>24</v>
      </c>
      <c r="Q271" s="51"/>
      <c r="R271" s="122"/>
      <c r="S271" s="123"/>
      <c r="T271" s="22">
        <v>165</v>
      </c>
      <c r="U271" s="175">
        <v>32.450000000000003</v>
      </c>
      <c r="V271" s="257" t="s">
        <v>199</v>
      </c>
      <c r="W271" s="196"/>
      <c r="X271" s="178">
        <v>117.6</v>
      </c>
      <c r="Y271" s="179"/>
    </row>
    <row r="272" spans="2:25" x14ac:dyDescent="0.25">
      <c r="B272" s="34">
        <v>44802</v>
      </c>
      <c r="C272" s="125"/>
      <c r="D272" s="26">
        <v>101.2</v>
      </c>
      <c r="E272" s="26"/>
      <c r="F272" s="26"/>
      <c r="G272" s="26"/>
      <c r="H272" s="26"/>
      <c r="I272" s="51"/>
      <c r="J272" s="26">
        <v>149.6</v>
      </c>
      <c r="K272" s="51"/>
      <c r="L272" s="26"/>
      <c r="M272" s="51"/>
      <c r="N272" s="52" t="s">
        <v>37</v>
      </c>
      <c r="O272" s="124" t="s">
        <v>46</v>
      </c>
      <c r="P272" s="54" t="s">
        <v>24</v>
      </c>
      <c r="Q272" s="51"/>
      <c r="R272" s="122"/>
      <c r="S272" s="123"/>
      <c r="T272" s="22">
        <v>155.4</v>
      </c>
      <c r="U272" s="175">
        <v>30.98</v>
      </c>
      <c r="V272" s="257" t="s">
        <v>199</v>
      </c>
      <c r="W272" s="196"/>
      <c r="X272" s="178">
        <v>96.6</v>
      </c>
      <c r="Y272" s="179"/>
    </row>
    <row r="273" spans="2:27" x14ac:dyDescent="0.25">
      <c r="B273" s="34">
        <v>44803</v>
      </c>
      <c r="C273" s="125"/>
      <c r="D273" s="26">
        <v>106.48</v>
      </c>
      <c r="E273" s="26"/>
      <c r="F273" s="26"/>
      <c r="G273" s="26"/>
      <c r="H273" s="26"/>
      <c r="I273" s="51"/>
      <c r="J273" s="26">
        <v>145.19999999999999</v>
      </c>
      <c r="K273" s="51"/>
      <c r="L273" s="26"/>
      <c r="M273" s="51"/>
      <c r="N273" s="52" t="s">
        <v>37</v>
      </c>
      <c r="O273" s="124" t="s">
        <v>46</v>
      </c>
      <c r="P273" s="54" t="s">
        <v>24</v>
      </c>
      <c r="Q273" s="51"/>
      <c r="R273" s="122"/>
      <c r="S273" s="123"/>
      <c r="T273" s="22">
        <v>129.80000000000001</v>
      </c>
      <c r="U273" s="175">
        <v>39.6</v>
      </c>
      <c r="V273" s="257" t="s">
        <v>199</v>
      </c>
      <c r="W273" s="196"/>
      <c r="X273" s="178">
        <v>111.3</v>
      </c>
      <c r="Y273" s="179"/>
    </row>
    <row r="274" spans="2:27" x14ac:dyDescent="0.25">
      <c r="B274" s="34">
        <v>44804</v>
      </c>
      <c r="C274" s="125"/>
      <c r="D274" s="26">
        <v>122.1</v>
      </c>
      <c r="E274" s="59"/>
      <c r="F274" s="59"/>
      <c r="G274" s="59"/>
      <c r="H274" s="59"/>
      <c r="I274" s="125"/>
      <c r="J274" s="26">
        <v>122.1</v>
      </c>
      <c r="K274" s="125"/>
      <c r="L274" s="26"/>
      <c r="M274" s="125"/>
      <c r="N274" s="52" t="s">
        <v>37</v>
      </c>
      <c r="O274" s="124" t="s">
        <v>46</v>
      </c>
      <c r="P274" s="54" t="s">
        <v>24</v>
      </c>
      <c r="Q274" s="125"/>
      <c r="R274" s="122" t="s">
        <v>37</v>
      </c>
      <c r="S274" s="123" t="s">
        <v>37</v>
      </c>
      <c r="T274" s="22">
        <v>136.4</v>
      </c>
      <c r="U274" s="175">
        <v>50.6</v>
      </c>
      <c r="V274" s="257" t="s">
        <v>199</v>
      </c>
      <c r="W274" s="196" t="s">
        <v>24</v>
      </c>
      <c r="X274" s="178">
        <v>111.3</v>
      </c>
      <c r="Y274" s="179">
        <v>132.30000000000001</v>
      </c>
    </row>
    <row r="275" spans="2:27" x14ac:dyDescent="0.25">
      <c r="B275" s="34">
        <v>44805</v>
      </c>
      <c r="C275" s="51"/>
      <c r="D275" s="26">
        <v>104.94</v>
      </c>
      <c r="E275" s="26"/>
      <c r="F275" s="26"/>
      <c r="G275" s="26"/>
      <c r="H275" s="26"/>
      <c r="I275" s="51"/>
      <c r="J275" s="26">
        <v>140.80000000000001</v>
      </c>
      <c r="K275" s="51"/>
      <c r="L275" s="26"/>
      <c r="M275" s="51"/>
      <c r="N275" s="52" t="s">
        <v>37</v>
      </c>
      <c r="O275" s="124" t="s">
        <v>46</v>
      </c>
      <c r="P275" s="54" t="s">
        <v>24</v>
      </c>
      <c r="Q275" s="51"/>
      <c r="R275" s="122"/>
      <c r="S275" s="123"/>
      <c r="T275" s="22">
        <v>160.6</v>
      </c>
      <c r="U275" s="175">
        <v>37.200000000000003</v>
      </c>
      <c r="V275" s="257" t="s">
        <v>199</v>
      </c>
      <c r="W275" s="196"/>
      <c r="X275" s="178">
        <v>79.8</v>
      </c>
      <c r="Y275" s="179"/>
    </row>
    <row r="276" spans="2:27" x14ac:dyDescent="0.25">
      <c r="B276" s="34">
        <v>44806</v>
      </c>
      <c r="C276" s="125"/>
      <c r="D276" s="26">
        <v>109.71</v>
      </c>
      <c r="E276" s="59"/>
      <c r="F276" s="59"/>
      <c r="G276" s="59"/>
      <c r="H276" s="59"/>
      <c r="I276" s="125"/>
      <c r="J276" s="26">
        <v>145.19999999999999</v>
      </c>
      <c r="K276" s="125"/>
      <c r="L276" s="26"/>
      <c r="M276" s="125"/>
      <c r="N276" s="52" t="s">
        <v>37</v>
      </c>
      <c r="O276" s="124" t="s">
        <v>46</v>
      </c>
      <c r="P276" s="54" t="s">
        <v>24</v>
      </c>
      <c r="Q276" s="125"/>
      <c r="R276" s="122"/>
      <c r="S276" s="123"/>
      <c r="T276" s="22">
        <v>127.6</v>
      </c>
      <c r="U276" s="175">
        <v>27.6</v>
      </c>
      <c r="V276" s="257" t="s">
        <v>199</v>
      </c>
      <c r="W276" s="196"/>
      <c r="X276" s="178">
        <v>77.7</v>
      </c>
      <c r="Y276" s="179"/>
    </row>
    <row r="277" spans="2:27" x14ac:dyDescent="0.25">
      <c r="B277" s="34">
        <v>44807</v>
      </c>
      <c r="C277" s="125"/>
      <c r="D277" s="26">
        <v>115.94</v>
      </c>
      <c r="E277" s="59"/>
      <c r="F277" s="59"/>
      <c r="G277" s="59"/>
      <c r="H277" s="59"/>
      <c r="I277" s="125"/>
      <c r="J277" s="26">
        <v>158.4</v>
      </c>
      <c r="K277" s="125"/>
      <c r="L277" s="26"/>
      <c r="M277" s="125"/>
      <c r="N277" s="52" t="s">
        <v>37</v>
      </c>
      <c r="O277" s="124" t="s">
        <v>46</v>
      </c>
      <c r="P277" s="54" t="s">
        <v>24</v>
      </c>
      <c r="Q277" s="125"/>
      <c r="R277" s="122"/>
      <c r="S277" s="123"/>
      <c r="T277" s="22">
        <v>143</v>
      </c>
      <c r="U277" s="175">
        <v>38.524999999999999</v>
      </c>
      <c r="V277" s="257" t="s">
        <v>199</v>
      </c>
      <c r="W277" s="196"/>
      <c r="X277" s="178">
        <v>86.1</v>
      </c>
      <c r="Y277" s="179"/>
    </row>
    <row r="278" spans="2:27" x14ac:dyDescent="0.25">
      <c r="B278" s="34">
        <v>44808</v>
      </c>
      <c r="C278" s="125"/>
      <c r="D278" s="26">
        <v>136.18</v>
      </c>
      <c r="E278" s="59"/>
      <c r="F278" s="59"/>
      <c r="G278" s="59"/>
      <c r="H278" s="59"/>
      <c r="I278" s="125"/>
      <c r="J278" s="26">
        <v>155.4</v>
      </c>
      <c r="K278" s="125"/>
      <c r="L278" s="26"/>
      <c r="M278" s="125"/>
      <c r="N278" s="52" t="s">
        <v>37</v>
      </c>
      <c r="O278" s="124" t="s">
        <v>46</v>
      </c>
      <c r="P278" s="54" t="s">
        <v>24</v>
      </c>
      <c r="Q278" s="125"/>
      <c r="R278" s="122"/>
      <c r="S278" s="123"/>
      <c r="T278" s="22">
        <v>159.6</v>
      </c>
      <c r="U278" s="175">
        <v>39.049999999999997</v>
      </c>
      <c r="V278" s="257" t="s">
        <v>199</v>
      </c>
      <c r="W278" s="196"/>
      <c r="X278" s="178">
        <v>86.1</v>
      </c>
      <c r="Y278" s="179"/>
    </row>
    <row r="279" spans="2:27" x14ac:dyDescent="0.25">
      <c r="B279" s="34">
        <v>44811</v>
      </c>
      <c r="C279" s="125"/>
      <c r="D279" s="26">
        <v>129.13999999999999</v>
      </c>
      <c r="E279" s="59"/>
      <c r="F279" s="59"/>
      <c r="G279" s="59"/>
      <c r="H279" s="59"/>
      <c r="I279" s="125"/>
      <c r="J279" s="26">
        <v>154</v>
      </c>
      <c r="K279" s="125"/>
      <c r="L279" s="26"/>
      <c r="M279" s="125"/>
      <c r="N279" s="52"/>
      <c r="O279" s="124"/>
      <c r="P279" s="54"/>
      <c r="Q279" s="125"/>
      <c r="R279" s="122"/>
      <c r="S279" s="123"/>
      <c r="T279" s="22">
        <v>145.19999999999999</v>
      </c>
      <c r="U279" s="175">
        <v>31.35</v>
      </c>
      <c r="V279" s="257"/>
      <c r="W279" s="196"/>
      <c r="X279" s="178">
        <v>123.9</v>
      </c>
      <c r="Y279" s="179">
        <v>315</v>
      </c>
    </row>
    <row r="280" spans="2:27" x14ac:dyDescent="0.25">
      <c r="B280" s="34">
        <v>44812</v>
      </c>
      <c r="C280" s="125"/>
      <c r="D280" s="26">
        <v>122.54</v>
      </c>
      <c r="E280" s="59"/>
      <c r="F280" s="59"/>
      <c r="G280" s="59"/>
      <c r="H280" s="59"/>
      <c r="I280" s="125"/>
      <c r="J280" s="26">
        <v>160.6</v>
      </c>
      <c r="K280" s="125"/>
      <c r="L280" s="26"/>
      <c r="M280" s="125"/>
      <c r="N280" s="52"/>
      <c r="O280" s="124"/>
      <c r="P280" s="54"/>
      <c r="Q280" s="125"/>
      <c r="R280" s="122"/>
      <c r="S280" s="123"/>
      <c r="T280" s="22">
        <v>159.6</v>
      </c>
      <c r="U280" s="175">
        <v>26.4</v>
      </c>
      <c r="V280" s="257"/>
      <c r="W280" s="196"/>
      <c r="X280" s="178">
        <v>119.7</v>
      </c>
      <c r="Y280" s="179">
        <v>138.6</v>
      </c>
    </row>
    <row r="281" spans="2:27" x14ac:dyDescent="0.25">
      <c r="B281" s="34">
        <v>44813</v>
      </c>
      <c r="C281" s="125"/>
      <c r="D281" s="26">
        <v>139.04</v>
      </c>
      <c r="E281" s="59"/>
      <c r="F281" s="59"/>
      <c r="G281" s="59"/>
      <c r="H281" s="59"/>
      <c r="I281" s="125"/>
      <c r="J281" s="26">
        <v>156.19999999999999</v>
      </c>
      <c r="K281" s="125"/>
      <c r="L281" s="26"/>
      <c r="M281" s="125"/>
      <c r="N281" s="52"/>
      <c r="O281" s="124"/>
      <c r="P281" s="54"/>
      <c r="Q281" s="125"/>
      <c r="R281" s="122"/>
      <c r="S281" s="123"/>
      <c r="T281" s="22">
        <v>156.19999999999999</v>
      </c>
      <c r="U281" s="175">
        <v>25.3</v>
      </c>
      <c r="V281" s="257"/>
      <c r="W281" s="196"/>
      <c r="X281" s="178">
        <v>123.9</v>
      </c>
      <c r="Y281" s="179">
        <v>130.19999999999999</v>
      </c>
    </row>
    <row r="282" spans="2:27" x14ac:dyDescent="0.25">
      <c r="B282" s="34">
        <v>44818</v>
      </c>
      <c r="C282" s="125"/>
      <c r="D282" s="26">
        <v>133.77000000000001</v>
      </c>
      <c r="E282" s="59"/>
      <c r="F282" s="59"/>
      <c r="G282" s="59"/>
      <c r="H282" s="59"/>
      <c r="I282" s="125"/>
      <c r="J282" s="26">
        <v>142.80000000000001</v>
      </c>
      <c r="K282" s="125"/>
      <c r="L282" s="26"/>
      <c r="M282" s="125"/>
      <c r="N282" s="52"/>
      <c r="O282" s="124"/>
      <c r="P282" s="54"/>
      <c r="Q282" s="125"/>
      <c r="R282" s="122"/>
      <c r="S282" s="123"/>
      <c r="T282" s="22">
        <v>144.9</v>
      </c>
      <c r="U282" s="175">
        <v>35.200000000000003</v>
      </c>
      <c r="V282" s="257"/>
      <c r="W282" s="196"/>
      <c r="X282" s="178">
        <v>123.9</v>
      </c>
      <c r="Y282" s="179">
        <v>134.4</v>
      </c>
    </row>
    <row r="283" spans="2:27" x14ac:dyDescent="0.25">
      <c r="B283" s="34">
        <v>44819</v>
      </c>
      <c r="C283" s="125"/>
      <c r="D283" s="26">
        <v>136.91999999999999</v>
      </c>
      <c r="E283" s="59"/>
      <c r="F283" s="59"/>
      <c r="G283" s="59"/>
      <c r="H283" s="59"/>
      <c r="I283" s="125"/>
      <c r="J283" s="26">
        <v>159.6</v>
      </c>
      <c r="K283" s="125"/>
      <c r="L283" s="26"/>
      <c r="M283" s="125"/>
      <c r="N283" s="52"/>
      <c r="O283" s="124"/>
      <c r="P283" s="54"/>
      <c r="Q283" s="125"/>
      <c r="R283" s="122"/>
      <c r="S283" s="123"/>
      <c r="T283" s="22">
        <v>147</v>
      </c>
      <c r="U283" s="175">
        <v>39.049999999999997</v>
      </c>
      <c r="V283" s="257"/>
      <c r="W283" s="196"/>
      <c r="X283" s="178">
        <v>130.19999999999999</v>
      </c>
      <c r="Y283" s="179">
        <v>142.80000000000001</v>
      </c>
    </row>
    <row r="284" spans="2:27" x14ac:dyDescent="0.25">
      <c r="B284" s="34">
        <v>44820</v>
      </c>
      <c r="C284" s="125"/>
      <c r="D284" s="26">
        <v>131.88</v>
      </c>
      <c r="E284" s="59"/>
      <c r="F284" s="59"/>
      <c r="G284" s="59"/>
      <c r="H284" s="59"/>
      <c r="I284" s="125"/>
      <c r="J284" s="26">
        <v>155.4</v>
      </c>
      <c r="K284" s="125"/>
      <c r="L284" s="26"/>
      <c r="M284" s="125"/>
      <c r="N284" s="52"/>
      <c r="O284" s="124"/>
      <c r="P284" s="54"/>
      <c r="Q284" s="125"/>
      <c r="R284" s="122"/>
      <c r="S284" s="123"/>
      <c r="T284" s="22">
        <v>151.19999999999999</v>
      </c>
      <c r="U284" s="175">
        <v>36.299999999999997</v>
      </c>
      <c r="V284" s="257"/>
      <c r="W284" s="196"/>
      <c r="X284" s="178">
        <v>123.9</v>
      </c>
      <c r="Y284" s="179">
        <v>153.30000000000001</v>
      </c>
    </row>
    <row r="285" spans="2:27" x14ac:dyDescent="0.25">
      <c r="B285" s="34">
        <v>44825</v>
      </c>
      <c r="C285" s="125"/>
      <c r="D285" s="26">
        <v>116.97</v>
      </c>
      <c r="E285" s="59"/>
      <c r="F285" s="59"/>
      <c r="G285" s="59"/>
      <c r="H285" s="59"/>
      <c r="I285" s="125"/>
      <c r="J285" s="26">
        <v>132.30000000000001</v>
      </c>
      <c r="K285" s="125"/>
      <c r="L285" s="26"/>
      <c r="M285" s="125"/>
      <c r="N285" s="52"/>
      <c r="O285" s="124"/>
      <c r="P285" s="54"/>
      <c r="Q285" s="125"/>
      <c r="R285" s="122"/>
      <c r="S285" s="123"/>
      <c r="T285" s="22">
        <v>123.2</v>
      </c>
      <c r="U285" s="175">
        <v>25.85</v>
      </c>
      <c r="V285" s="257"/>
      <c r="W285" s="196"/>
      <c r="X285" s="178">
        <v>96.6</v>
      </c>
      <c r="Y285" s="179">
        <v>111.1</v>
      </c>
    </row>
    <row r="286" spans="2:27" x14ac:dyDescent="0.25">
      <c r="B286" s="34">
        <v>44826</v>
      </c>
      <c r="C286" s="125"/>
      <c r="D286" s="26">
        <v>128.31</v>
      </c>
      <c r="E286" s="59"/>
      <c r="F286" s="59"/>
      <c r="G286" s="59"/>
      <c r="H286" s="59"/>
      <c r="I286" s="125"/>
      <c r="J286" s="26">
        <v>153.30000000000001</v>
      </c>
      <c r="K286" s="125"/>
      <c r="L286" s="26"/>
      <c r="M286" s="125"/>
      <c r="N286" s="52"/>
      <c r="O286" s="124"/>
      <c r="P286" s="54"/>
      <c r="Q286" s="125"/>
      <c r="R286" s="122"/>
      <c r="S286" s="123"/>
      <c r="T286" s="22">
        <v>143</v>
      </c>
      <c r="U286" s="175">
        <v>28.6</v>
      </c>
      <c r="V286" s="257"/>
      <c r="W286" s="196"/>
      <c r="X286" s="178">
        <v>100.8</v>
      </c>
      <c r="Y286" s="179">
        <v>132.30000000000001</v>
      </c>
    </row>
    <row r="287" spans="2:27" x14ac:dyDescent="0.25">
      <c r="B287" s="34">
        <v>44827</v>
      </c>
      <c r="C287" s="125"/>
      <c r="D287" s="26">
        <v>126.84</v>
      </c>
      <c r="E287" s="59"/>
      <c r="F287" s="59"/>
      <c r="G287" s="59"/>
      <c r="H287" s="59"/>
      <c r="I287" s="125"/>
      <c r="J287" s="26">
        <v>153.30000000000001</v>
      </c>
      <c r="K287" s="125"/>
      <c r="L287" s="26"/>
      <c r="M287" s="125"/>
      <c r="N287" s="52"/>
      <c r="O287" s="124"/>
      <c r="P287" s="54"/>
      <c r="Q287" s="125"/>
      <c r="R287" s="122"/>
      <c r="S287" s="123"/>
      <c r="T287" s="22">
        <v>145.19999999999999</v>
      </c>
      <c r="U287" s="175">
        <v>29.15</v>
      </c>
      <c r="V287" s="257"/>
      <c r="W287" s="196"/>
      <c r="X287" s="178">
        <v>100.8</v>
      </c>
      <c r="Y287" s="179">
        <v>138.6</v>
      </c>
    </row>
    <row r="288" spans="2:27" x14ac:dyDescent="0.25">
      <c r="B288" s="34">
        <v>44830</v>
      </c>
      <c r="C288" s="125"/>
      <c r="D288" s="26">
        <v>28.3</v>
      </c>
      <c r="E288" s="59"/>
      <c r="F288" s="59"/>
      <c r="G288" s="59"/>
      <c r="H288" s="59"/>
      <c r="I288" s="125"/>
      <c r="J288" s="26">
        <v>78</v>
      </c>
      <c r="K288" s="125"/>
      <c r="L288" s="26"/>
      <c r="M288" s="125"/>
      <c r="N288" s="52"/>
      <c r="O288" s="124">
        <v>66.3</v>
      </c>
      <c r="P288" s="54"/>
      <c r="Q288" s="125"/>
      <c r="R288" s="122"/>
      <c r="S288" s="123"/>
      <c r="T288" s="22">
        <v>96.2</v>
      </c>
      <c r="U288" s="175">
        <v>51</v>
      </c>
      <c r="V288" s="257"/>
      <c r="W288" s="196"/>
      <c r="X288" s="178">
        <v>51</v>
      </c>
      <c r="Y288" s="179">
        <v>20.16</v>
      </c>
      <c r="AA288" t="s">
        <v>207</v>
      </c>
    </row>
    <row r="289" spans="2:27" x14ac:dyDescent="0.25">
      <c r="B289" s="34">
        <v>44832</v>
      </c>
      <c r="C289" s="125"/>
      <c r="D289" s="26">
        <v>156</v>
      </c>
      <c r="E289" s="59"/>
      <c r="F289" s="59"/>
      <c r="G289" s="59"/>
      <c r="H289" s="59"/>
      <c r="I289" s="125"/>
      <c r="J289" s="26">
        <v>156</v>
      </c>
      <c r="K289" s="125"/>
      <c r="L289" s="26"/>
      <c r="M289" s="125"/>
      <c r="N289" s="52"/>
      <c r="O289" s="124">
        <v>258.5</v>
      </c>
      <c r="P289" s="54"/>
      <c r="Q289" s="125"/>
      <c r="R289" s="122"/>
      <c r="S289" s="123"/>
      <c r="T289" s="22">
        <v>132</v>
      </c>
      <c r="U289" s="175">
        <v>49.8</v>
      </c>
      <c r="V289" s="257"/>
      <c r="W289" s="196"/>
      <c r="X289" s="178">
        <v>64.8</v>
      </c>
      <c r="Y289" s="179">
        <v>146.6</v>
      </c>
    </row>
    <row r="290" spans="2:27" x14ac:dyDescent="0.25">
      <c r="B290" s="34">
        <v>44834</v>
      </c>
      <c r="C290" s="125"/>
      <c r="D290" s="26">
        <v>168.48</v>
      </c>
      <c r="E290" s="59"/>
      <c r="F290" s="59"/>
      <c r="G290" s="59"/>
      <c r="H290" s="59"/>
      <c r="I290" s="125"/>
      <c r="J290" s="26">
        <v>170.4</v>
      </c>
      <c r="K290" s="125"/>
      <c r="L290" s="26"/>
      <c r="M290" s="125"/>
      <c r="N290" s="52"/>
      <c r="O290" s="124">
        <v>302.5</v>
      </c>
      <c r="P290" s="54"/>
      <c r="Q290" s="125"/>
      <c r="R290" s="122"/>
      <c r="S290" s="123"/>
      <c r="T290" s="22">
        <v>151.80000000000001</v>
      </c>
      <c r="U290" s="175">
        <v>62.4</v>
      </c>
      <c r="V290" s="257"/>
      <c r="W290" s="196"/>
      <c r="X290" s="178">
        <v>94.6</v>
      </c>
      <c r="Y290" s="179">
        <v>184.8</v>
      </c>
    </row>
    <row r="291" spans="2:27" x14ac:dyDescent="0.25">
      <c r="B291" s="34">
        <v>44837</v>
      </c>
      <c r="C291" s="125"/>
      <c r="D291" s="26">
        <v>172.7</v>
      </c>
      <c r="E291" s="59"/>
      <c r="F291" s="59"/>
      <c r="G291" s="59"/>
      <c r="H291" s="59"/>
      <c r="I291" s="125"/>
      <c r="J291" s="26">
        <v>162.80000000000001</v>
      </c>
      <c r="K291" s="125"/>
      <c r="L291" s="26"/>
      <c r="M291" s="125"/>
      <c r="N291" s="52" t="s">
        <v>37</v>
      </c>
      <c r="O291" s="124">
        <v>257.25</v>
      </c>
      <c r="P291" s="54"/>
      <c r="Q291" s="125"/>
      <c r="R291" s="122"/>
      <c r="S291" s="123"/>
      <c r="T291" s="22">
        <v>147.4</v>
      </c>
      <c r="U291" s="175">
        <v>73.7</v>
      </c>
      <c r="V291" s="257"/>
      <c r="W291" s="196"/>
      <c r="X291" s="178">
        <v>52.5</v>
      </c>
      <c r="Y291" s="198" t="s">
        <v>37</v>
      </c>
    </row>
    <row r="292" spans="2:27" x14ac:dyDescent="0.25">
      <c r="B292" s="34">
        <v>44840</v>
      </c>
      <c r="C292" s="125"/>
      <c r="D292" s="26">
        <v>145.19999999999999</v>
      </c>
      <c r="E292" s="59"/>
      <c r="F292" s="59"/>
      <c r="G292" s="59"/>
      <c r="H292" s="59"/>
      <c r="I292" s="125"/>
      <c r="J292" s="26">
        <v>144</v>
      </c>
      <c r="K292" s="125"/>
      <c r="L292" s="26"/>
      <c r="M292" s="125"/>
      <c r="N292" s="52" t="s">
        <v>37</v>
      </c>
      <c r="O292" s="124"/>
      <c r="P292" s="54"/>
      <c r="Q292" s="125"/>
      <c r="R292" s="122"/>
      <c r="S292" s="123"/>
      <c r="T292" s="22">
        <v>86.4</v>
      </c>
      <c r="U292" s="175">
        <v>16.8</v>
      </c>
      <c r="V292" s="257"/>
      <c r="W292" s="196"/>
      <c r="X292" s="178">
        <v>96</v>
      </c>
      <c r="Y292" s="179">
        <v>105.6</v>
      </c>
      <c r="AA292" t="s">
        <v>208</v>
      </c>
    </row>
    <row r="293" spans="2:27" x14ac:dyDescent="0.25">
      <c r="B293" s="34">
        <v>44844</v>
      </c>
      <c r="C293" s="125"/>
      <c r="D293" s="26">
        <v>195.12</v>
      </c>
      <c r="E293" s="59"/>
      <c r="F293" s="59"/>
      <c r="G293" s="59"/>
      <c r="H293" s="59"/>
      <c r="I293" s="125"/>
      <c r="J293" s="26">
        <v>160.80000000000001</v>
      </c>
      <c r="K293" s="125"/>
      <c r="L293" s="26"/>
      <c r="M293" s="125"/>
      <c r="N293" s="52" t="s">
        <v>37</v>
      </c>
      <c r="O293" s="124">
        <v>269.5</v>
      </c>
      <c r="P293" s="54"/>
      <c r="Q293" s="125"/>
      <c r="R293" s="122"/>
      <c r="S293" s="123"/>
      <c r="T293" s="22">
        <v>141.6</v>
      </c>
      <c r="U293" s="175">
        <v>84</v>
      </c>
      <c r="V293" s="257"/>
      <c r="W293" s="196"/>
      <c r="X293" s="178">
        <v>94.6</v>
      </c>
      <c r="Y293" s="179">
        <v>178.2</v>
      </c>
    </row>
    <row r="294" spans="2:27" x14ac:dyDescent="0.25">
      <c r="B294" s="34">
        <v>44847</v>
      </c>
      <c r="C294" s="125"/>
      <c r="D294" s="26">
        <v>189.36</v>
      </c>
      <c r="E294" s="59"/>
      <c r="F294" s="59"/>
      <c r="G294" s="59"/>
      <c r="H294" s="59"/>
      <c r="I294" s="125"/>
      <c r="J294" s="26">
        <v>172.8</v>
      </c>
      <c r="K294" s="125"/>
      <c r="L294" s="26"/>
      <c r="M294" s="125"/>
      <c r="N294" s="52" t="s">
        <v>37</v>
      </c>
      <c r="O294" s="124"/>
      <c r="P294" s="54"/>
      <c r="Q294" s="125"/>
      <c r="R294" s="122"/>
      <c r="S294" s="123"/>
      <c r="T294" s="22">
        <v>163.19999999999999</v>
      </c>
      <c r="U294" s="175">
        <v>71.5</v>
      </c>
      <c r="V294" s="257"/>
      <c r="W294" s="196"/>
      <c r="X294" s="178">
        <v>90.3</v>
      </c>
      <c r="Y294" s="179">
        <v>191.1</v>
      </c>
    </row>
    <row r="295" spans="2:27" x14ac:dyDescent="0.25">
      <c r="B295" s="34">
        <v>44851</v>
      </c>
      <c r="C295" s="125"/>
      <c r="D295" s="26">
        <v>228.96</v>
      </c>
      <c r="E295" s="59"/>
      <c r="F295" s="59"/>
      <c r="G295" s="59"/>
      <c r="H295" s="59"/>
      <c r="I295" s="125"/>
      <c r="J295" s="26">
        <v>161.69999999999999</v>
      </c>
      <c r="K295" s="125"/>
      <c r="L295" s="26"/>
      <c r="M295" s="125"/>
      <c r="N295" s="52">
        <v>269.5</v>
      </c>
      <c r="O295" s="124">
        <v>257.25</v>
      </c>
      <c r="P295" s="54"/>
      <c r="Q295" s="125"/>
      <c r="R295" s="122"/>
      <c r="S295" s="123"/>
      <c r="T295" s="22">
        <v>153.30000000000001</v>
      </c>
      <c r="U295" s="175">
        <v>94.5</v>
      </c>
      <c r="V295" s="257"/>
      <c r="W295" s="196"/>
      <c r="X295" s="178">
        <v>48.3</v>
      </c>
      <c r="Y295" s="198" t="s">
        <v>37</v>
      </c>
    </row>
    <row r="296" spans="2:27" x14ac:dyDescent="0.25">
      <c r="B296" s="34">
        <v>44855</v>
      </c>
      <c r="C296" s="125"/>
      <c r="D296" s="26">
        <v>169.92</v>
      </c>
      <c r="E296" s="59"/>
      <c r="F296" s="59"/>
      <c r="G296" s="59"/>
      <c r="H296" s="59"/>
      <c r="I296" s="125"/>
      <c r="J296" s="26">
        <v>158.4</v>
      </c>
      <c r="K296" s="125"/>
      <c r="L296" s="26"/>
      <c r="M296" s="125"/>
      <c r="N296" s="52"/>
      <c r="O296" s="124"/>
      <c r="P296" s="54"/>
      <c r="Q296" s="125"/>
      <c r="R296" s="122"/>
      <c r="S296" s="123"/>
      <c r="T296" s="22">
        <v>155.4</v>
      </c>
      <c r="U296" s="175">
        <v>101.85</v>
      </c>
      <c r="V296" s="257"/>
      <c r="W296" s="196"/>
      <c r="X296" s="178">
        <v>37.799999999999997</v>
      </c>
      <c r="Y296" s="179">
        <v>184.8</v>
      </c>
    </row>
    <row r="297" spans="2:27" x14ac:dyDescent="0.25">
      <c r="B297" s="34">
        <v>44858</v>
      </c>
      <c r="C297" s="125"/>
      <c r="D297" s="26">
        <v>156.63</v>
      </c>
      <c r="E297" s="59"/>
      <c r="F297" s="59"/>
      <c r="G297" s="59"/>
      <c r="H297" s="59"/>
      <c r="I297" s="125"/>
      <c r="J297" s="26">
        <v>169.4</v>
      </c>
      <c r="K297" s="125"/>
      <c r="L297" s="26"/>
      <c r="M297" s="125"/>
      <c r="N297" s="52">
        <v>153.30000000000001</v>
      </c>
      <c r="O297" s="124">
        <v>273</v>
      </c>
      <c r="P297" s="54"/>
      <c r="Q297" s="125"/>
      <c r="R297" s="122"/>
      <c r="S297" s="123"/>
      <c r="T297" s="22">
        <v>184.8</v>
      </c>
      <c r="U297" s="175">
        <v>91.35</v>
      </c>
      <c r="V297" s="257"/>
      <c r="W297" s="196"/>
      <c r="X297" s="178">
        <v>105</v>
      </c>
      <c r="Y297" s="179">
        <v>203.7</v>
      </c>
    </row>
    <row r="298" spans="2:27" x14ac:dyDescent="0.25">
      <c r="B298" s="34">
        <v>44861</v>
      </c>
      <c r="C298" s="125"/>
      <c r="D298" s="26">
        <v>180.6</v>
      </c>
      <c r="E298" s="59"/>
      <c r="F298" s="59"/>
      <c r="G298" s="59"/>
      <c r="H298" s="59"/>
      <c r="I298" s="125"/>
      <c r="J298" s="26">
        <v>168.8</v>
      </c>
      <c r="K298" s="125"/>
      <c r="L298" s="26"/>
      <c r="M298" s="125"/>
      <c r="N298" s="52"/>
      <c r="O298" s="124"/>
      <c r="P298" s="54"/>
      <c r="Q298" s="125"/>
      <c r="R298" s="122"/>
      <c r="S298" s="123"/>
      <c r="T298" s="22">
        <v>182.6</v>
      </c>
      <c r="U298" s="175">
        <v>94</v>
      </c>
      <c r="V298" s="257"/>
      <c r="W298" s="196"/>
      <c r="X298" s="178">
        <v>105</v>
      </c>
      <c r="Y298" s="179">
        <v>159.6</v>
      </c>
    </row>
    <row r="299" spans="2:27" x14ac:dyDescent="0.25">
      <c r="B299" s="34">
        <v>44867</v>
      </c>
      <c r="C299" s="125"/>
      <c r="D299" s="26">
        <v>164.22</v>
      </c>
      <c r="E299" s="59"/>
      <c r="F299" s="59"/>
      <c r="G299" s="59"/>
      <c r="H299" s="59"/>
      <c r="I299" s="125"/>
      <c r="J299" s="26">
        <v>153.30000000000001</v>
      </c>
      <c r="K299" s="125"/>
      <c r="L299" s="26"/>
      <c r="M299" s="125"/>
      <c r="N299" s="52">
        <v>132</v>
      </c>
      <c r="O299" s="124">
        <v>231</v>
      </c>
      <c r="P299" s="54"/>
      <c r="Q299" s="125"/>
      <c r="R299" s="122"/>
      <c r="S299" s="123"/>
      <c r="T299" s="22">
        <v>195.8</v>
      </c>
      <c r="U299" s="175">
        <v>87.15</v>
      </c>
      <c r="V299" s="257"/>
      <c r="W299" s="196"/>
      <c r="X299" s="178">
        <v>113.4</v>
      </c>
      <c r="Y299" s="179">
        <v>165.9</v>
      </c>
    </row>
    <row r="300" spans="2:27" x14ac:dyDescent="0.25">
      <c r="B300" s="34">
        <v>44869</v>
      </c>
      <c r="C300" s="125"/>
      <c r="D300" s="26">
        <v>182.28</v>
      </c>
      <c r="E300" s="59"/>
      <c r="F300" s="59"/>
      <c r="G300" s="59"/>
      <c r="H300" s="59"/>
      <c r="I300" s="125"/>
      <c r="J300" s="26">
        <v>170.1</v>
      </c>
      <c r="K300" s="125"/>
      <c r="L300" s="26"/>
      <c r="M300" s="125"/>
      <c r="N300" s="52"/>
      <c r="O300" s="124"/>
      <c r="P300" s="54"/>
      <c r="Q300" s="125"/>
      <c r="R300" s="122"/>
      <c r="S300" s="123"/>
      <c r="T300" s="22">
        <v>182.7</v>
      </c>
      <c r="U300" s="175">
        <v>78.75</v>
      </c>
      <c r="V300" s="257"/>
      <c r="W300" s="196"/>
      <c r="X300" s="178">
        <v>105</v>
      </c>
      <c r="Y300" s="179">
        <v>191.1</v>
      </c>
    </row>
    <row r="301" spans="2:27" x14ac:dyDescent="0.25">
      <c r="B301" s="34">
        <v>44872</v>
      </c>
      <c r="C301" s="125"/>
      <c r="D301" s="26">
        <v>167.64</v>
      </c>
      <c r="E301" s="59"/>
      <c r="F301" s="59"/>
      <c r="G301" s="59"/>
      <c r="H301" s="59"/>
      <c r="I301" s="125"/>
      <c r="J301" s="26">
        <v>171.6</v>
      </c>
      <c r="K301" s="125"/>
      <c r="L301" s="26"/>
      <c r="M301" s="125"/>
      <c r="N301" s="52" t="s">
        <v>37</v>
      </c>
      <c r="O301" s="124">
        <v>294</v>
      </c>
      <c r="P301" s="54"/>
      <c r="Q301" s="125"/>
      <c r="R301" s="122"/>
      <c r="S301" s="123"/>
      <c r="T301" s="22">
        <v>205.8</v>
      </c>
      <c r="U301" s="175">
        <v>110</v>
      </c>
      <c r="V301" s="257"/>
      <c r="W301" s="196"/>
      <c r="X301" s="178">
        <v>125.4</v>
      </c>
      <c r="Y301" s="179">
        <v>182.7</v>
      </c>
    </row>
    <row r="302" spans="2:27" x14ac:dyDescent="0.25">
      <c r="B302" s="34">
        <v>44875</v>
      </c>
      <c r="C302" s="125"/>
      <c r="D302" s="26">
        <v>134.19999999999999</v>
      </c>
      <c r="E302" s="59"/>
      <c r="F302" s="59"/>
      <c r="G302" s="59"/>
      <c r="H302" s="59"/>
      <c r="I302" s="125"/>
      <c r="J302" s="26">
        <v>135.69999999999999</v>
      </c>
      <c r="K302" s="125"/>
      <c r="L302" s="26"/>
      <c r="M302" s="125"/>
      <c r="N302" s="52">
        <v>247.5</v>
      </c>
      <c r="O302" s="124"/>
      <c r="P302" s="54"/>
      <c r="Q302" s="125"/>
      <c r="R302" s="122"/>
      <c r="S302" s="123"/>
      <c r="T302" s="22">
        <v>168</v>
      </c>
      <c r="U302" s="175">
        <v>90.2</v>
      </c>
      <c r="V302" s="257"/>
      <c r="W302" s="196"/>
      <c r="X302" s="178">
        <v>103.4</v>
      </c>
      <c r="Y302" s="179">
        <v>176</v>
      </c>
      <c r="AA302" t="s">
        <v>211</v>
      </c>
    </row>
    <row r="303" spans="2:27" x14ac:dyDescent="0.25">
      <c r="B303" s="34">
        <v>44879</v>
      </c>
      <c r="C303" s="125"/>
      <c r="D303" s="26">
        <v>142.78</v>
      </c>
      <c r="E303" s="59"/>
      <c r="F303" s="59"/>
      <c r="G303" s="59"/>
      <c r="H303" s="59"/>
      <c r="I303" s="125"/>
      <c r="J303" s="26">
        <v>121</v>
      </c>
      <c r="K303" s="125"/>
      <c r="L303" s="26"/>
      <c r="M303" s="125"/>
      <c r="N303" s="52">
        <v>286</v>
      </c>
      <c r="O303" s="124">
        <v>267.75</v>
      </c>
      <c r="P303" s="54"/>
      <c r="Q303" s="125"/>
      <c r="R303" s="122"/>
      <c r="S303" s="123"/>
      <c r="T303" s="22">
        <v>180.4</v>
      </c>
      <c r="U303" s="175">
        <v>81.400000000000006</v>
      </c>
      <c r="V303" s="257"/>
      <c r="W303" s="196"/>
      <c r="X303" s="178">
        <v>75.599999999999994</v>
      </c>
      <c r="Y303" s="198" t="s">
        <v>37</v>
      </c>
    </row>
    <row r="304" spans="2:27" x14ac:dyDescent="0.25">
      <c r="B304" s="34">
        <v>44882</v>
      </c>
      <c r="C304" s="125"/>
      <c r="D304" s="26">
        <v>133.32</v>
      </c>
      <c r="E304" s="59"/>
      <c r="F304" s="59"/>
      <c r="G304" s="59"/>
      <c r="H304" s="59"/>
      <c r="I304" s="125"/>
      <c r="J304" s="26">
        <v>110</v>
      </c>
      <c r="K304" s="125"/>
      <c r="L304" s="26"/>
      <c r="M304" s="125"/>
      <c r="N304" s="52"/>
      <c r="O304" s="124"/>
      <c r="P304" s="54"/>
      <c r="Q304" s="125"/>
      <c r="R304" s="122"/>
      <c r="S304" s="123"/>
      <c r="T304" s="22">
        <v>162.80000000000001</v>
      </c>
      <c r="U304" s="175">
        <v>88.2</v>
      </c>
      <c r="V304" s="257"/>
      <c r="W304" s="196"/>
      <c r="X304" s="178">
        <v>109.2</v>
      </c>
      <c r="Y304" s="198" t="s">
        <v>37</v>
      </c>
    </row>
    <row r="305" spans="2:27" x14ac:dyDescent="0.25">
      <c r="B305" s="34">
        <v>44886</v>
      </c>
      <c r="C305" s="125"/>
      <c r="D305" s="26">
        <v>126.5</v>
      </c>
      <c r="E305" s="59"/>
      <c r="F305" s="59"/>
      <c r="G305" s="59"/>
      <c r="H305" s="59"/>
      <c r="I305" s="125"/>
      <c r="J305" s="26">
        <v>114.4</v>
      </c>
      <c r="K305" s="125"/>
      <c r="L305" s="26"/>
      <c r="M305" s="125"/>
      <c r="N305" s="52">
        <v>252</v>
      </c>
      <c r="O305" s="124">
        <v>262.5</v>
      </c>
      <c r="P305" s="54"/>
      <c r="Q305" s="125"/>
      <c r="R305" s="122"/>
      <c r="S305" s="123"/>
      <c r="T305" s="22">
        <v>193.2</v>
      </c>
      <c r="U305" s="175">
        <v>105.8</v>
      </c>
      <c r="V305" s="257"/>
      <c r="W305" s="196"/>
      <c r="X305" s="178">
        <v>78.2</v>
      </c>
      <c r="Y305" s="198" t="s">
        <v>37</v>
      </c>
    </row>
    <row r="306" spans="2:27" x14ac:dyDescent="0.25">
      <c r="B306" s="34">
        <v>44889</v>
      </c>
      <c r="C306" s="125"/>
      <c r="D306" s="26">
        <v>129.80000000000001</v>
      </c>
      <c r="E306" s="59"/>
      <c r="F306" s="59"/>
      <c r="G306" s="59"/>
      <c r="H306" s="59"/>
      <c r="I306" s="125"/>
      <c r="J306" s="26">
        <v>96.8</v>
      </c>
      <c r="K306" s="125"/>
      <c r="L306" s="26"/>
      <c r="M306" s="125"/>
      <c r="N306" s="52"/>
      <c r="O306" s="124"/>
      <c r="P306" s="54"/>
      <c r="Q306" s="125"/>
      <c r="R306" s="122"/>
      <c r="S306" s="123"/>
      <c r="T306" s="22">
        <v>184.8</v>
      </c>
      <c r="U306" s="175">
        <v>110</v>
      </c>
      <c r="V306" s="257"/>
      <c r="W306" s="196"/>
      <c r="X306" s="178">
        <v>140.69999999999999</v>
      </c>
      <c r="Y306" s="198" t="s">
        <v>37</v>
      </c>
    </row>
    <row r="307" spans="2:27" x14ac:dyDescent="0.25">
      <c r="B307" s="34">
        <v>44893</v>
      </c>
      <c r="C307" s="125"/>
      <c r="D307" s="26">
        <v>145.74</v>
      </c>
      <c r="E307" s="59"/>
      <c r="F307" s="59"/>
      <c r="G307" s="59"/>
      <c r="H307" s="59"/>
      <c r="I307" s="125"/>
      <c r="J307" s="26">
        <v>115.5</v>
      </c>
      <c r="K307" s="125"/>
      <c r="L307" s="26"/>
      <c r="M307" s="125"/>
      <c r="N307" s="52" t="s">
        <v>37</v>
      </c>
      <c r="O307" s="124">
        <v>278.25</v>
      </c>
      <c r="P307" s="54"/>
      <c r="Q307" s="125"/>
      <c r="R307" s="122"/>
      <c r="S307" s="123"/>
      <c r="T307" s="22">
        <v>180.6</v>
      </c>
      <c r="U307" s="175">
        <v>42</v>
      </c>
      <c r="V307" s="257"/>
      <c r="W307" s="196"/>
      <c r="X307" s="178">
        <v>132.30000000000001</v>
      </c>
      <c r="Y307" s="198" t="s">
        <v>37</v>
      </c>
    </row>
    <row r="308" spans="2:27" x14ac:dyDescent="0.25">
      <c r="B308" s="34">
        <v>44896</v>
      </c>
      <c r="C308" s="51"/>
      <c r="D308" s="26">
        <v>135.52000000000001</v>
      </c>
      <c r="E308" s="59"/>
      <c r="F308" s="59"/>
      <c r="G308" s="59"/>
      <c r="H308" s="59"/>
      <c r="I308" s="125"/>
      <c r="J308" s="26">
        <v>114.4</v>
      </c>
      <c r="K308" s="125"/>
      <c r="L308" s="26"/>
      <c r="M308" s="125"/>
      <c r="N308" s="52"/>
      <c r="O308" s="129"/>
      <c r="P308" s="54"/>
      <c r="Q308" s="125"/>
      <c r="R308" s="122"/>
      <c r="S308" s="123"/>
      <c r="T308" s="22">
        <v>204.6</v>
      </c>
      <c r="U308" s="175">
        <v>124</v>
      </c>
      <c r="V308" s="257"/>
      <c r="W308" s="196"/>
      <c r="X308" s="178">
        <v>136.5</v>
      </c>
      <c r="Y308" s="198" t="s">
        <v>37</v>
      </c>
    </row>
    <row r="309" spans="2:27" x14ac:dyDescent="0.25">
      <c r="B309" s="34">
        <v>44900</v>
      </c>
      <c r="C309" s="125"/>
      <c r="D309" s="26">
        <v>167.58</v>
      </c>
      <c r="E309" s="59"/>
      <c r="F309" s="59"/>
      <c r="G309" s="59"/>
      <c r="H309" s="59"/>
      <c r="I309" s="125"/>
      <c r="J309" s="26">
        <v>149.1</v>
      </c>
      <c r="K309" s="125"/>
      <c r="L309" s="26"/>
      <c r="M309" s="125"/>
      <c r="N309" s="52" t="s">
        <v>37</v>
      </c>
      <c r="O309" s="124">
        <v>278.25</v>
      </c>
      <c r="P309" s="54"/>
      <c r="Q309" s="125"/>
      <c r="R309" s="122"/>
      <c r="S309" s="123"/>
      <c r="T309" s="22">
        <v>186.3</v>
      </c>
      <c r="U309" s="175">
        <v>89.7</v>
      </c>
      <c r="V309" s="257"/>
      <c r="W309" s="196"/>
      <c r="X309" s="178">
        <v>121.8</v>
      </c>
      <c r="Y309" s="198" t="s">
        <v>37</v>
      </c>
      <c r="AA309" t="s">
        <v>212</v>
      </c>
    </row>
    <row r="310" spans="2:27" x14ac:dyDescent="0.25">
      <c r="B310" s="34">
        <v>44902</v>
      </c>
      <c r="C310" s="51"/>
      <c r="D310" s="26">
        <v>189.2</v>
      </c>
      <c r="E310" s="59"/>
      <c r="F310" s="59"/>
      <c r="G310" s="59"/>
      <c r="H310" s="59"/>
      <c r="I310" s="125"/>
      <c r="J310" s="26">
        <v>167.2</v>
      </c>
      <c r="K310" s="125"/>
      <c r="L310" s="26"/>
      <c r="M310" s="125"/>
      <c r="N310" s="52" t="s">
        <v>37</v>
      </c>
      <c r="O310" s="129"/>
      <c r="P310" s="54"/>
      <c r="Q310" s="125"/>
      <c r="R310" s="122"/>
      <c r="S310" s="123"/>
      <c r="T310" s="22">
        <v>163.30000000000001</v>
      </c>
      <c r="U310" s="175">
        <v>64.400000000000006</v>
      </c>
      <c r="V310" s="257"/>
      <c r="W310" s="196"/>
      <c r="X310" s="178">
        <v>142.80000000000001</v>
      </c>
      <c r="Y310" s="198" t="s">
        <v>37</v>
      </c>
    </row>
    <row r="311" spans="2:27" x14ac:dyDescent="0.25">
      <c r="B311" s="34">
        <v>44907</v>
      </c>
      <c r="C311" s="125"/>
      <c r="D311" s="26">
        <v>158.34</v>
      </c>
      <c r="E311" s="59"/>
      <c r="F311" s="59"/>
      <c r="G311" s="59"/>
      <c r="H311" s="59"/>
      <c r="I311" s="125"/>
      <c r="J311" s="26">
        <v>163.80000000000001</v>
      </c>
      <c r="K311" s="125"/>
      <c r="L311" s="26"/>
      <c r="M311" s="125"/>
      <c r="N311" s="52" t="s">
        <v>37</v>
      </c>
      <c r="O311" s="124">
        <v>262.5</v>
      </c>
      <c r="P311" s="54"/>
      <c r="Q311" s="125"/>
      <c r="R311" s="122"/>
      <c r="S311" s="123"/>
      <c r="T311" s="22">
        <v>174.3</v>
      </c>
      <c r="U311" s="175">
        <v>100.8</v>
      </c>
      <c r="V311" s="257"/>
      <c r="W311" s="196"/>
      <c r="X311" s="178">
        <v>115.5</v>
      </c>
      <c r="Y311" s="198" t="s">
        <v>37</v>
      </c>
    </row>
    <row r="312" spans="2:27" x14ac:dyDescent="0.25">
      <c r="B312" s="34">
        <v>44910</v>
      </c>
      <c r="C312" s="51"/>
      <c r="D312" s="26">
        <v>126.96</v>
      </c>
      <c r="E312" s="59"/>
      <c r="F312" s="59"/>
      <c r="G312" s="59"/>
      <c r="H312" s="59"/>
      <c r="I312" s="125"/>
      <c r="J312" s="26">
        <v>125.4</v>
      </c>
      <c r="K312" s="125"/>
      <c r="L312" s="26"/>
      <c r="M312" s="125"/>
      <c r="N312" s="52" t="s">
        <v>37</v>
      </c>
      <c r="O312" s="129"/>
      <c r="P312" s="54"/>
      <c r="Q312" s="125"/>
      <c r="R312" s="122"/>
      <c r="S312" s="123"/>
      <c r="T312" s="22">
        <v>180.6</v>
      </c>
      <c r="U312" s="175">
        <v>81.400000000000006</v>
      </c>
      <c r="V312" s="257"/>
      <c r="W312" s="196"/>
      <c r="X312" s="178">
        <v>144.9</v>
      </c>
      <c r="Y312" s="198" t="s">
        <v>37</v>
      </c>
      <c r="AA312" t="s">
        <v>213</v>
      </c>
    </row>
    <row r="313" spans="2:27" x14ac:dyDescent="0.25">
      <c r="B313" s="34">
        <v>44914</v>
      </c>
      <c r="C313" s="51"/>
      <c r="D313" s="26">
        <v>143.63999999999999</v>
      </c>
      <c r="E313" s="59"/>
      <c r="F313" s="59"/>
      <c r="G313" s="59"/>
      <c r="H313" s="59"/>
      <c r="I313" s="125"/>
      <c r="J313" s="26">
        <v>114.9</v>
      </c>
      <c r="K313" s="125"/>
      <c r="L313" s="26"/>
      <c r="M313" s="125"/>
      <c r="N313" s="52" t="s">
        <v>37</v>
      </c>
      <c r="O313" s="124">
        <v>252</v>
      </c>
      <c r="P313" s="54"/>
      <c r="Q313" s="125"/>
      <c r="R313" s="122"/>
      <c r="S313" s="123"/>
      <c r="T313" s="22">
        <v>163.80000000000001</v>
      </c>
      <c r="U313" s="175">
        <v>81.900000000000006</v>
      </c>
      <c r="V313" s="257"/>
      <c r="W313" s="196"/>
      <c r="X313" s="178">
        <v>111.3</v>
      </c>
      <c r="Y313" s="198" t="s">
        <v>37</v>
      </c>
    </row>
    <row r="314" spans="2:27" x14ac:dyDescent="0.25">
      <c r="B314" s="34">
        <v>44917</v>
      </c>
      <c r="C314" s="125"/>
      <c r="D314" s="26">
        <v>157.74</v>
      </c>
      <c r="E314" s="59"/>
      <c r="F314" s="59"/>
      <c r="G314" s="59"/>
      <c r="H314" s="59"/>
      <c r="I314" s="125"/>
      <c r="J314" s="26">
        <v>168</v>
      </c>
      <c r="K314" s="125"/>
      <c r="L314" s="26"/>
      <c r="M314" s="125"/>
      <c r="N314" s="52">
        <v>246.75</v>
      </c>
      <c r="O314" s="129"/>
      <c r="P314" s="54"/>
      <c r="Q314" s="125"/>
      <c r="R314" s="122"/>
      <c r="S314" s="123"/>
      <c r="T314" s="22">
        <v>198</v>
      </c>
      <c r="U314" s="175">
        <v>66</v>
      </c>
      <c r="V314" s="257"/>
      <c r="W314" s="196"/>
      <c r="X314" s="178">
        <v>151.19999999999999</v>
      </c>
      <c r="Y314" s="198" t="s">
        <v>37</v>
      </c>
    </row>
    <row r="315" spans="2:27" x14ac:dyDescent="0.25">
      <c r="B315" s="34">
        <v>44922</v>
      </c>
      <c r="C315" s="125"/>
      <c r="D315" s="26">
        <v>150.78</v>
      </c>
      <c r="E315" s="59"/>
      <c r="F315" s="59"/>
      <c r="G315" s="59"/>
      <c r="H315" s="59"/>
      <c r="I315" s="125"/>
      <c r="J315" s="26">
        <v>157.5</v>
      </c>
      <c r="K315" s="125"/>
      <c r="L315" s="26"/>
      <c r="M315" s="125"/>
      <c r="N315" s="52" t="s">
        <v>37</v>
      </c>
      <c r="O315" s="124">
        <v>231</v>
      </c>
      <c r="P315" s="54"/>
      <c r="Q315" s="125"/>
      <c r="R315" s="122"/>
      <c r="S315" s="123"/>
      <c r="T315" s="22">
        <v>176.4</v>
      </c>
      <c r="U315" s="175">
        <v>94.5</v>
      </c>
      <c r="V315" s="257"/>
      <c r="W315" s="196"/>
      <c r="X315" s="178">
        <v>52.5</v>
      </c>
      <c r="Y315" s="198" t="s">
        <v>37</v>
      </c>
    </row>
    <row r="316" spans="2:27" x14ac:dyDescent="0.25">
      <c r="B316" s="34">
        <v>44924</v>
      </c>
      <c r="C316" s="51"/>
      <c r="D316" s="26">
        <v>157.5</v>
      </c>
      <c r="E316" s="59"/>
      <c r="F316" s="59"/>
      <c r="G316" s="59"/>
      <c r="H316" s="59"/>
      <c r="I316" s="125"/>
      <c r="J316" s="26">
        <v>168</v>
      </c>
      <c r="K316" s="125"/>
      <c r="L316" s="26"/>
      <c r="M316" s="125"/>
      <c r="N316" s="52" t="s">
        <v>37</v>
      </c>
      <c r="O316" s="129"/>
      <c r="P316" s="54"/>
      <c r="Q316" s="125"/>
      <c r="R316" s="122"/>
      <c r="S316" s="123"/>
      <c r="T316" s="22">
        <v>191.1</v>
      </c>
      <c r="U316" s="175">
        <v>102.9</v>
      </c>
      <c r="V316" s="257"/>
      <c r="W316" s="196"/>
      <c r="X316" s="178">
        <v>57.75</v>
      </c>
      <c r="Y316" s="288" t="s">
        <v>37</v>
      </c>
    </row>
    <row r="317" spans="2:27" x14ac:dyDescent="0.25">
      <c r="B317" s="34">
        <v>44929</v>
      </c>
      <c r="C317" s="51"/>
      <c r="D317" s="26">
        <v>196.56</v>
      </c>
      <c r="E317" s="26"/>
      <c r="F317" s="26"/>
      <c r="G317" s="26"/>
      <c r="H317" s="26"/>
      <c r="I317" s="51"/>
      <c r="J317" s="26">
        <v>153.30000000000001</v>
      </c>
      <c r="K317" s="51"/>
      <c r="L317" s="26"/>
      <c r="M317" s="51"/>
      <c r="N317" s="52" t="s">
        <v>37</v>
      </c>
      <c r="O317" s="124">
        <v>280</v>
      </c>
      <c r="P317" s="54"/>
      <c r="Q317" s="51"/>
      <c r="R317" s="122"/>
      <c r="S317" s="123"/>
      <c r="T317" s="22">
        <v>184.8</v>
      </c>
      <c r="U317" s="175">
        <v>92.4</v>
      </c>
      <c r="V317" s="257"/>
      <c r="W317" s="196"/>
      <c r="X317" s="178">
        <v>31.2</v>
      </c>
      <c r="Y317" s="198" t="s">
        <v>37</v>
      </c>
    </row>
    <row r="318" spans="2:27" x14ac:dyDescent="0.25">
      <c r="B318" s="34">
        <v>44930</v>
      </c>
      <c r="C318" s="51"/>
      <c r="D318" s="26">
        <v>168.52</v>
      </c>
      <c r="E318" s="26"/>
      <c r="F318" s="26"/>
      <c r="G318" s="26"/>
      <c r="H318" s="26"/>
      <c r="I318" s="51"/>
      <c r="J318" s="26">
        <v>151.19999999999999</v>
      </c>
      <c r="K318" s="51"/>
      <c r="L318" s="26"/>
      <c r="M318" s="51"/>
      <c r="N318" s="52" t="s">
        <v>37</v>
      </c>
      <c r="O318" s="124"/>
      <c r="P318" s="54"/>
      <c r="Q318" s="51"/>
      <c r="R318" s="122"/>
      <c r="S318" s="123"/>
      <c r="T318" s="22">
        <v>184.8</v>
      </c>
      <c r="U318" s="175">
        <v>90.3</v>
      </c>
      <c r="V318" s="257"/>
      <c r="W318" s="196"/>
      <c r="X318" s="178">
        <v>33.08</v>
      </c>
      <c r="Y318" s="288" t="s">
        <v>37</v>
      </c>
    </row>
    <row r="319" spans="2:27" x14ac:dyDescent="0.25">
      <c r="B319" s="34">
        <v>44935</v>
      </c>
      <c r="C319" s="51"/>
      <c r="D319" s="26">
        <v>138.6</v>
      </c>
      <c r="E319" s="59"/>
      <c r="F319" s="59"/>
      <c r="G319" s="59"/>
      <c r="H319" s="59"/>
      <c r="I319" s="125"/>
      <c r="J319" s="26">
        <v>151.19999999999999</v>
      </c>
      <c r="K319" s="125"/>
      <c r="L319" s="26"/>
      <c r="M319" s="125"/>
      <c r="N319" s="52" t="s">
        <v>37</v>
      </c>
      <c r="O319" s="124">
        <v>267.75</v>
      </c>
      <c r="P319" s="54"/>
      <c r="Q319" s="125"/>
      <c r="R319" s="122"/>
      <c r="S319" s="123"/>
      <c r="T319" s="22">
        <v>195.8</v>
      </c>
      <c r="U319" s="175">
        <v>107.1</v>
      </c>
      <c r="V319" s="257"/>
      <c r="W319" s="196"/>
      <c r="X319" s="178">
        <v>49.35</v>
      </c>
      <c r="Y319" s="288" t="s">
        <v>37</v>
      </c>
    </row>
    <row r="320" spans="2:27" x14ac:dyDescent="0.25">
      <c r="B320" s="34">
        <v>44938</v>
      </c>
      <c r="C320" s="125"/>
      <c r="D320" s="26">
        <v>150.15</v>
      </c>
      <c r="E320" s="59"/>
      <c r="F320" s="59"/>
      <c r="G320" s="59"/>
      <c r="H320" s="59"/>
      <c r="I320" s="125"/>
      <c r="J320" s="26">
        <v>130.19999999999999</v>
      </c>
      <c r="K320" s="125"/>
      <c r="L320" s="26"/>
      <c r="M320" s="125"/>
      <c r="N320" s="52" t="s">
        <v>37</v>
      </c>
      <c r="O320" s="124"/>
      <c r="P320" s="54"/>
      <c r="Q320" s="125"/>
      <c r="R320" s="122"/>
      <c r="S320" s="123"/>
      <c r="T320" s="22">
        <v>170.1</v>
      </c>
      <c r="U320" s="175">
        <v>84</v>
      </c>
      <c r="V320" s="257"/>
      <c r="W320" s="196"/>
      <c r="X320" s="178">
        <v>45.15</v>
      </c>
      <c r="Y320" s="198" t="s">
        <v>37</v>
      </c>
    </row>
    <row r="321" spans="2:27" x14ac:dyDescent="0.25">
      <c r="B321" s="34">
        <v>44942</v>
      </c>
      <c r="C321" s="125"/>
      <c r="D321" s="26">
        <v>207.9</v>
      </c>
      <c r="E321" s="26"/>
      <c r="F321" s="26"/>
      <c r="G321" s="26"/>
      <c r="H321" s="26"/>
      <c r="I321" s="51"/>
      <c r="J321" s="26">
        <v>176.4</v>
      </c>
      <c r="K321" s="51"/>
      <c r="L321" s="26"/>
      <c r="M321" s="51"/>
      <c r="N321" s="52" t="s">
        <v>37</v>
      </c>
      <c r="O321" s="124">
        <v>320.25</v>
      </c>
      <c r="P321" s="54"/>
      <c r="Q321" s="51"/>
      <c r="R321" s="122"/>
      <c r="S321" s="123"/>
      <c r="T321" s="22">
        <v>195.3</v>
      </c>
      <c r="U321" s="175">
        <v>84</v>
      </c>
      <c r="V321" s="257"/>
      <c r="W321" s="196"/>
      <c r="X321" s="178">
        <v>25.8</v>
      </c>
      <c r="Y321" s="198" t="s">
        <v>37</v>
      </c>
    </row>
    <row r="322" spans="2:27" x14ac:dyDescent="0.25">
      <c r="B322" s="34">
        <v>44945</v>
      </c>
      <c r="C322" s="125"/>
      <c r="D322" s="26">
        <v>158.55000000000001</v>
      </c>
      <c r="E322" s="59"/>
      <c r="F322" s="59"/>
      <c r="G322" s="59"/>
      <c r="H322" s="59"/>
      <c r="I322" s="125"/>
      <c r="J322" s="26">
        <v>163.80000000000001</v>
      </c>
      <c r="K322" s="125"/>
      <c r="L322" s="26"/>
      <c r="M322" s="125"/>
      <c r="N322" s="52" t="s">
        <v>37</v>
      </c>
      <c r="O322" s="129"/>
      <c r="P322" s="54"/>
      <c r="Q322" s="125"/>
      <c r="R322" s="122"/>
      <c r="S322" s="123"/>
      <c r="T322" s="22">
        <v>231</v>
      </c>
      <c r="U322" s="175">
        <v>98.7</v>
      </c>
      <c r="V322" s="257"/>
      <c r="W322" s="196"/>
      <c r="X322" s="178">
        <v>40.950000000000003</v>
      </c>
      <c r="Y322" s="198" t="s">
        <v>37</v>
      </c>
    </row>
    <row r="323" spans="2:27" x14ac:dyDescent="0.25">
      <c r="B323" s="34">
        <v>44949</v>
      </c>
      <c r="C323" s="125"/>
      <c r="D323" s="26">
        <v>190.68</v>
      </c>
      <c r="E323" s="26"/>
      <c r="F323" s="26"/>
      <c r="G323" s="26"/>
      <c r="H323" s="26"/>
      <c r="I323" s="51"/>
      <c r="J323" s="26">
        <v>163.80000000000001</v>
      </c>
      <c r="K323" s="51"/>
      <c r="L323" s="26"/>
      <c r="M323" s="51"/>
      <c r="N323" s="52" t="s">
        <v>37</v>
      </c>
      <c r="O323" s="124">
        <v>257.25</v>
      </c>
      <c r="P323" s="54"/>
      <c r="Q323" s="51"/>
      <c r="R323" s="122"/>
      <c r="S323" s="123"/>
      <c r="T323" s="22">
        <v>225.75</v>
      </c>
      <c r="U323" s="175">
        <v>50.4</v>
      </c>
      <c r="V323" s="257"/>
      <c r="W323" s="196"/>
      <c r="X323" s="178">
        <v>48.3</v>
      </c>
      <c r="Y323" s="198" t="s">
        <v>37</v>
      </c>
    </row>
    <row r="324" spans="2:27" x14ac:dyDescent="0.25">
      <c r="B324" s="34">
        <v>44952</v>
      </c>
      <c r="C324" s="125"/>
      <c r="D324" s="26">
        <v>160.02000000000001</v>
      </c>
      <c r="E324" s="59"/>
      <c r="F324" s="59"/>
      <c r="G324" s="59"/>
      <c r="H324" s="59"/>
      <c r="I324" s="125"/>
      <c r="J324" s="26">
        <v>149.1</v>
      </c>
      <c r="K324" s="125"/>
      <c r="L324" s="26"/>
      <c r="M324" s="125"/>
      <c r="N324" s="52" t="s">
        <v>37</v>
      </c>
      <c r="O324" s="124"/>
      <c r="P324" s="54"/>
      <c r="Q324" s="125"/>
      <c r="R324" s="122"/>
      <c r="S324" s="123"/>
      <c r="T324" s="22">
        <v>137.5</v>
      </c>
      <c r="U324" s="175">
        <v>71.5</v>
      </c>
      <c r="V324" s="257"/>
      <c r="W324" s="196"/>
      <c r="X324" s="178">
        <v>28.6</v>
      </c>
      <c r="Y324" s="198" t="s">
        <v>37</v>
      </c>
    </row>
    <row r="325" spans="2:27" x14ac:dyDescent="0.25">
      <c r="B325" s="34">
        <v>44956</v>
      </c>
      <c r="C325" s="125"/>
      <c r="D325" s="26">
        <v>142.80000000000001</v>
      </c>
      <c r="E325" s="59"/>
      <c r="F325" s="59"/>
      <c r="G325" s="59"/>
      <c r="H325" s="59"/>
      <c r="I325" s="125"/>
      <c r="J325" s="26">
        <v>126</v>
      </c>
      <c r="K325" s="125"/>
      <c r="L325" s="26"/>
      <c r="M325" s="125"/>
      <c r="N325" s="52">
        <v>241.5</v>
      </c>
      <c r="O325" s="129">
        <v>252</v>
      </c>
      <c r="P325" s="54"/>
      <c r="Q325" s="125"/>
      <c r="R325" s="122"/>
      <c r="S325" s="123"/>
      <c r="T325" s="22">
        <v>140.69999999999999</v>
      </c>
      <c r="U325" s="175">
        <v>201.6</v>
      </c>
      <c r="V325" s="257"/>
      <c r="W325" s="196"/>
      <c r="X325" s="178">
        <v>182.7</v>
      </c>
      <c r="Y325" s="198" t="s">
        <v>37</v>
      </c>
    </row>
    <row r="326" spans="2:27" x14ac:dyDescent="0.25">
      <c r="B326" s="34">
        <v>44959</v>
      </c>
      <c r="C326" s="125"/>
      <c r="D326" s="26">
        <v>201.6</v>
      </c>
      <c r="E326" s="26"/>
      <c r="F326" s="26"/>
      <c r="G326" s="26"/>
      <c r="H326" s="26"/>
      <c r="I326" s="51"/>
      <c r="J326" s="26">
        <v>163.80000000000001</v>
      </c>
      <c r="K326" s="51"/>
      <c r="L326" s="26"/>
      <c r="M326" s="51"/>
      <c r="N326" s="52"/>
      <c r="O326" s="129"/>
      <c r="P326" s="54"/>
      <c r="Q326" s="51"/>
      <c r="R326" s="122"/>
      <c r="S326" s="123"/>
      <c r="T326" s="22">
        <v>193.2</v>
      </c>
      <c r="U326" s="175">
        <v>113.4</v>
      </c>
      <c r="V326" s="257"/>
      <c r="W326" s="196"/>
      <c r="X326" s="178">
        <v>50.4</v>
      </c>
      <c r="Y326" s="198" t="s">
        <v>37</v>
      </c>
    </row>
    <row r="327" spans="2:27" x14ac:dyDescent="0.25">
      <c r="B327" s="34">
        <v>44963</v>
      </c>
      <c r="C327" s="125"/>
      <c r="D327" s="26">
        <v>192.36</v>
      </c>
      <c r="E327" s="26"/>
      <c r="F327" s="26"/>
      <c r="G327" s="26"/>
      <c r="H327" s="26"/>
      <c r="I327" s="51"/>
      <c r="J327" s="26">
        <v>155.4</v>
      </c>
      <c r="K327" s="51"/>
      <c r="L327" s="26"/>
      <c r="M327" s="51"/>
      <c r="N327" s="52" t="s">
        <v>37</v>
      </c>
      <c r="O327" s="129">
        <v>252</v>
      </c>
      <c r="P327" s="54"/>
      <c r="Q327" s="51"/>
      <c r="R327" s="122"/>
      <c r="S327" s="123"/>
      <c r="T327" s="22">
        <v>191.1</v>
      </c>
      <c r="U327" s="175">
        <v>105</v>
      </c>
      <c r="V327" s="257"/>
      <c r="W327" s="196"/>
      <c r="X327" s="178">
        <v>37.799999999999997</v>
      </c>
      <c r="Y327" s="198" t="s">
        <v>37</v>
      </c>
    </row>
    <row r="328" spans="2:27" x14ac:dyDescent="0.25">
      <c r="B328" s="34">
        <v>44966</v>
      </c>
      <c r="C328" s="125"/>
      <c r="D328" s="26">
        <v>138.81</v>
      </c>
      <c r="E328" s="59"/>
      <c r="F328" s="59"/>
      <c r="G328" s="59"/>
      <c r="H328" s="59"/>
      <c r="I328" s="125"/>
      <c r="J328" s="26">
        <v>123.9</v>
      </c>
      <c r="K328" s="125"/>
      <c r="L328" s="26"/>
      <c r="M328" s="125"/>
      <c r="N328" s="52" t="s">
        <v>37</v>
      </c>
      <c r="O328" s="129"/>
      <c r="P328" s="54"/>
      <c r="Q328" s="125"/>
      <c r="R328" s="122"/>
      <c r="S328" s="123"/>
      <c r="T328" s="22">
        <v>172.2</v>
      </c>
      <c r="U328" s="175">
        <v>77.7</v>
      </c>
      <c r="V328" s="257"/>
      <c r="W328" s="196"/>
      <c r="X328" s="178">
        <v>37.799999999999997</v>
      </c>
      <c r="Y328" s="198" t="s">
        <v>37</v>
      </c>
      <c r="AA328" t="s">
        <v>215</v>
      </c>
    </row>
    <row r="329" spans="2:27" x14ac:dyDescent="0.25">
      <c r="B329" s="34">
        <v>44970</v>
      </c>
      <c r="C329" s="125"/>
      <c r="D329" s="26">
        <v>142.38</v>
      </c>
      <c r="E329" s="26"/>
      <c r="F329" s="26"/>
      <c r="G329" s="26"/>
      <c r="H329" s="26"/>
      <c r="I329" s="51"/>
      <c r="J329" s="26">
        <v>149.1</v>
      </c>
      <c r="K329" s="51"/>
      <c r="L329" s="26"/>
      <c r="M329" s="51"/>
      <c r="N329" s="52" t="s">
        <v>37</v>
      </c>
      <c r="O329" s="129">
        <v>267.75</v>
      </c>
      <c r="P329" s="54"/>
      <c r="Q329" s="51"/>
      <c r="R329" s="122"/>
      <c r="S329" s="123"/>
      <c r="T329" s="22">
        <v>195.3</v>
      </c>
      <c r="U329" s="175">
        <v>102.9</v>
      </c>
      <c r="V329" s="257"/>
      <c r="W329" s="196"/>
      <c r="X329" s="178">
        <v>34.799999999999997</v>
      </c>
      <c r="Y329" s="198" t="s">
        <v>37</v>
      </c>
    </row>
    <row r="330" spans="2:27" x14ac:dyDescent="0.25">
      <c r="B330" s="34">
        <v>44972</v>
      </c>
      <c r="C330" s="125"/>
      <c r="D330" s="26">
        <v>144.47999999999999</v>
      </c>
      <c r="E330" s="26"/>
      <c r="F330" s="26"/>
      <c r="G330" s="26"/>
      <c r="H330" s="26"/>
      <c r="I330" s="51"/>
      <c r="J330" s="26">
        <v>157.5</v>
      </c>
      <c r="K330" s="51"/>
      <c r="L330" s="26"/>
      <c r="M330" s="51"/>
      <c r="N330" s="52" t="s">
        <v>37</v>
      </c>
      <c r="O330" s="129">
        <v>267.75</v>
      </c>
      <c r="P330" s="10">
        <v>262.5</v>
      </c>
      <c r="Q330" s="51"/>
      <c r="R330" s="122" t="s">
        <v>37</v>
      </c>
      <c r="S330" s="123" t="s">
        <v>37</v>
      </c>
      <c r="T330" s="22">
        <v>178.5</v>
      </c>
      <c r="U330" s="175">
        <v>90.3</v>
      </c>
      <c r="V330" s="257" t="s">
        <v>199</v>
      </c>
      <c r="W330" s="196" t="s">
        <v>37</v>
      </c>
      <c r="X330" s="178">
        <v>30.8</v>
      </c>
      <c r="Y330" s="198" t="s">
        <v>37</v>
      </c>
    </row>
    <row r="331" spans="2:27" x14ac:dyDescent="0.25">
      <c r="B331" s="34">
        <v>44974</v>
      </c>
      <c r="C331" s="125"/>
      <c r="D331" s="26">
        <v>156.24</v>
      </c>
      <c r="E331" s="59"/>
      <c r="F331" s="59"/>
      <c r="G331" s="59"/>
      <c r="H331" s="59"/>
      <c r="I331" s="125"/>
      <c r="J331" s="26">
        <v>153.30000000000001</v>
      </c>
      <c r="K331" s="125"/>
      <c r="L331" s="26"/>
      <c r="M331" s="125"/>
      <c r="N331" s="52" t="s">
        <v>37</v>
      </c>
      <c r="O331" s="129">
        <v>246.75</v>
      </c>
      <c r="P331" s="29">
        <v>246.75</v>
      </c>
      <c r="Q331" s="125"/>
      <c r="R331" s="122"/>
      <c r="S331" s="123"/>
      <c r="T331" s="22">
        <v>168</v>
      </c>
      <c r="U331" s="175">
        <v>75.599999999999994</v>
      </c>
      <c r="V331" s="257" t="s">
        <v>199</v>
      </c>
      <c r="W331" s="196"/>
      <c r="X331" s="178">
        <v>28.6</v>
      </c>
      <c r="Y331" s="179"/>
    </row>
    <row r="332" spans="2:27" x14ac:dyDescent="0.25">
      <c r="B332" s="34">
        <v>44977</v>
      </c>
      <c r="C332" s="125"/>
      <c r="D332" s="26">
        <v>131.88</v>
      </c>
      <c r="E332" s="26"/>
      <c r="F332" s="26"/>
      <c r="G332" s="26"/>
      <c r="H332" s="26"/>
      <c r="I332" s="51"/>
      <c r="J332" s="26">
        <v>134.4</v>
      </c>
      <c r="K332" s="51"/>
      <c r="L332" s="26"/>
      <c r="M332" s="51"/>
      <c r="N332" s="52" t="s">
        <v>37</v>
      </c>
      <c r="O332" s="129">
        <v>241.5</v>
      </c>
      <c r="P332" s="29">
        <v>241.5</v>
      </c>
      <c r="Q332" s="51"/>
      <c r="R332" s="122"/>
      <c r="S332" s="123"/>
      <c r="T332" s="22">
        <v>172.2</v>
      </c>
      <c r="U332" s="175">
        <v>84</v>
      </c>
      <c r="V332" s="257" t="s">
        <v>199</v>
      </c>
      <c r="W332" s="196"/>
      <c r="X332" s="178">
        <v>14.95</v>
      </c>
      <c r="Y332" s="179"/>
    </row>
    <row r="333" spans="2:27" x14ac:dyDescent="0.25">
      <c r="B333" s="34">
        <v>44979</v>
      </c>
      <c r="C333" s="125"/>
      <c r="D333" s="26">
        <v>124.53</v>
      </c>
      <c r="E333" s="26"/>
      <c r="F333" s="26"/>
      <c r="G333" s="26"/>
      <c r="H333" s="26"/>
      <c r="I333" s="51"/>
      <c r="J333" s="26">
        <v>134.4</v>
      </c>
      <c r="K333" s="51"/>
      <c r="L333" s="26"/>
      <c r="M333" s="51"/>
      <c r="N333" s="52" t="s">
        <v>37</v>
      </c>
      <c r="O333" s="129">
        <v>252</v>
      </c>
      <c r="P333" s="10">
        <v>246.75</v>
      </c>
      <c r="Q333" s="51"/>
      <c r="R333" s="122" t="s">
        <v>37</v>
      </c>
      <c r="S333" s="123" t="s">
        <v>37</v>
      </c>
      <c r="T333" s="22">
        <v>159.6</v>
      </c>
      <c r="U333" s="175">
        <v>65.099999999999994</v>
      </c>
      <c r="V333" s="257" t="s">
        <v>199</v>
      </c>
      <c r="W333" s="196" t="s">
        <v>37</v>
      </c>
      <c r="X333" s="219">
        <v>13.225</v>
      </c>
      <c r="Y333" s="198" t="s">
        <v>37</v>
      </c>
    </row>
    <row r="334" spans="2:27" x14ac:dyDescent="0.25">
      <c r="B334" s="34">
        <v>44981</v>
      </c>
      <c r="C334" s="125"/>
      <c r="D334" s="26">
        <v>127.05</v>
      </c>
      <c r="E334" s="59"/>
      <c r="F334" s="59"/>
      <c r="G334" s="59"/>
      <c r="H334" s="59"/>
      <c r="I334" s="125"/>
      <c r="J334" s="26">
        <v>155.4</v>
      </c>
      <c r="K334" s="125"/>
      <c r="L334" s="26"/>
      <c r="M334" s="125"/>
      <c r="N334" s="52" t="s">
        <v>37</v>
      </c>
      <c r="O334" s="129">
        <v>257.25</v>
      </c>
      <c r="P334" s="10">
        <v>257.25</v>
      </c>
      <c r="Q334" s="125"/>
      <c r="R334" s="122"/>
      <c r="S334" s="123"/>
      <c r="T334" s="22">
        <v>163.80000000000001</v>
      </c>
      <c r="U334" s="175">
        <v>75.599999999999994</v>
      </c>
      <c r="V334" s="257" t="s">
        <v>199</v>
      </c>
      <c r="W334" s="196"/>
      <c r="X334" s="178">
        <v>13.8</v>
      </c>
      <c r="Y334" s="179"/>
    </row>
    <row r="335" spans="2:27" x14ac:dyDescent="0.25">
      <c r="B335" s="34">
        <v>44984</v>
      </c>
      <c r="C335" s="125"/>
      <c r="D335" s="26">
        <v>170.73</v>
      </c>
      <c r="E335" s="26"/>
      <c r="F335" s="26"/>
      <c r="G335" s="26"/>
      <c r="H335" s="26"/>
      <c r="I335" s="51"/>
      <c r="J335" s="26">
        <v>140.69999999999999</v>
      </c>
      <c r="K335" s="51"/>
      <c r="L335" s="26"/>
      <c r="M335" s="51"/>
      <c r="N335" s="52" t="s">
        <v>37</v>
      </c>
      <c r="O335" s="129">
        <v>231</v>
      </c>
      <c r="P335" s="29">
        <v>210</v>
      </c>
      <c r="Q335" s="51"/>
      <c r="R335" s="122" t="s">
        <v>37</v>
      </c>
      <c r="S335" s="123" t="s">
        <v>37</v>
      </c>
      <c r="T335" s="22">
        <v>168</v>
      </c>
      <c r="U335" s="175">
        <v>44.1</v>
      </c>
      <c r="V335" s="257" t="s">
        <v>199</v>
      </c>
      <c r="W335" s="196" t="s">
        <v>37</v>
      </c>
      <c r="X335" s="178">
        <v>13.8</v>
      </c>
      <c r="Y335" s="198" t="s">
        <v>37</v>
      </c>
    </row>
    <row r="336" spans="2:27" x14ac:dyDescent="0.25">
      <c r="B336" s="34">
        <v>44986</v>
      </c>
      <c r="C336" s="125"/>
      <c r="D336" s="26">
        <v>141.54</v>
      </c>
      <c r="E336" s="26"/>
      <c r="F336" s="26"/>
      <c r="G336" s="26"/>
      <c r="H336" s="26"/>
      <c r="I336" s="51"/>
      <c r="J336" s="26">
        <v>157.5</v>
      </c>
      <c r="K336" s="51"/>
      <c r="L336" s="26"/>
      <c r="M336" s="51"/>
      <c r="N336" s="52" t="s">
        <v>37</v>
      </c>
      <c r="O336" s="129">
        <v>267.75</v>
      </c>
      <c r="P336" s="10">
        <v>246.75</v>
      </c>
      <c r="Q336" s="51"/>
      <c r="R336" s="122"/>
      <c r="S336" s="123"/>
      <c r="T336" s="22">
        <v>193.2</v>
      </c>
      <c r="U336" s="175">
        <v>99.75</v>
      </c>
      <c r="V336" s="257" t="s">
        <v>199</v>
      </c>
      <c r="W336" s="196"/>
      <c r="X336" s="178">
        <v>22.8</v>
      </c>
      <c r="Y336" s="179"/>
    </row>
    <row r="337" spans="2:27" x14ac:dyDescent="0.25">
      <c r="B337" s="34">
        <v>44988</v>
      </c>
      <c r="C337" s="125"/>
      <c r="D337" s="26">
        <v>138.18</v>
      </c>
      <c r="E337" s="59"/>
      <c r="F337" s="59"/>
      <c r="G337" s="59"/>
      <c r="H337" s="59"/>
      <c r="I337" s="125"/>
      <c r="J337" s="26">
        <v>151.19999999999999</v>
      </c>
      <c r="K337" s="125"/>
      <c r="L337" s="26"/>
      <c r="M337" s="125"/>
      <c r="N337" s="52" t="s">
        <v>37</v>
      </c>
      <c r="O337" s="129">
        <v>262.5</v>
      </c>
      <c r="P337" s="10">
        <v>262.5</v>
      </c>
      <c r="Q337" s="125"/>
      <c r="R337" s="122"/>
      <c r="S337" s="123"/>
      <c r="T337" s="22">
        <v>197.4</v>
      </c>
      <c r="U337" s="175">
        <v>52.5</v>
      </c>
      <c r="V337" s="257" t="s">
        <v>199</v>
      </c>
      <c r="W337" s="196"/>
      <c r="X337" s="178">
        <v>12.1</v>
      </c>
      <c r="Y337" s="179"/>
    </row>
    <row r="338" spans="2:27" x14ac:dyDescent="0.25">
      <c r="B338" s="34">
        <v>44991</v>
      </c>
      <c r="C338" s="125"/>
      <c r="D338" s="26">
        <v>138.18</v>
      </c>
      <c r="E338" s="59"/>
      <c r="F338" s="59"/>
      <c r="G338" s="59"/>
      <c r="H338" s="59"/>
      <c r="I338" s="125"/>
      <c r="J338" s="26">
        <v>157.5</v>
      </c>
      <c r="K338" s="125"/>
      <c r="L338" s="26"/>
      <c r="M338" s="125"/>
      <c r="N338" s="52" t="s">
        <v>37</v>
      </c>
      <c r="O338" s="129">
        <v>241.5</v>
      </c>
      <c r="P338" s="10">
        <v>236.25</v>
      </c>
      <c r="Q338" s="125"/>
      <c r="R338" s="122" t="s">
        <v>37</v>
      </c>
      <c r="S338" s="123" t="s">
        <v>37</v>
      </c>
      <c r="T338" s="22">
        <v>182.7</v>
      </c>
      <c r="U338" s="175">
        <v>76.650000000000006</v>
      </c>
      <c r="V338" s="257" t="s">
        <v>199</v>
      </c>
      <c r="W338" s="196" t="s">
        <v>37</v>
      </c>
      <c r="X338" s="178">
        <v>12.1</v>
      </c>
      <c r="Y338" s="198" t="s">
        <v>37</v>
      </c>
      <c r="AA338" t="s">
        <v>219</v>
      </c>
    </row>
    <row r="339" spans="2:27" x14ac:dyDescent="0.25">
      <c r="B339" s="34">
        <v>44993</v>
      </c>
      <c r="C339" s="125"/>
      <c r="D339" s="26">
        <v>132.09</v>
      </c>
      <c r="E339" s="59"/>
      <c r="F339" s="59"/>
      <c r="G339" s="59"/>
      <c r="H339" s="59"/>
      <c r="I339" s="125"/>
      <c r="J339" s="26">
        <v>155.4</v>
      </c>
      <c r="K339" s="125"/>
      <c r="L339" s="26"/>
      <c r="M339" s="125"/>
      <c r="N339" s="52" t="s">
        <v>37</v>
      </c>
      <c r="O339" s="129">
        <v>257.25</v>
      </c>
      <c r="P339" s="147">
        <v>262.5</v>
      </c>
      <c r="Q339" s="125"/>
      <c r="R339" s="122"/>
      <c r="S339" s="123"/>
      <c r="T339" s="22">
        <v>182.7</v>
      </c>
      <c r="U339" s="175">
        <v>98.7</v>
      </c>
      <c r="V339" s="257" t="s">
        <v>199</v>
      </c>
      <c r="W339" s="196"/>
      <c r="X339" s="178">
        <v>12.071999999999999</v>
      </c>
      <c r="Y339" s="179"/>
    </row>
    <row r="340" spans="2:27" x14ac:dyDescent="0.25">
      <c r="B340" s="34">
        <v>44995</v>
      </c>
      <c r="C340" s="125"/>
      <c r="D340" s="26">
        <v>136.29</v>
      </c>
      <c r="E340" s="59"/>
      <c r="F340" s="59"/>
      <c r="G340" s="59"/>
      <c r="H340" s="59"/>
      <c r="I340" s="125"/>
      <c r="J340" s="26">
        <v>155.4</v>
      </c>
      <c r="K340" s="125"/>
      <c r="L340" s="26"/>
      <c r="M340" s="125"/>
      <c r="N340" s="52" t="s">
        <v>37</v>
      </c>
      <c r="O340" s="129">
        <v>252</v>
      </c>
      <c r="P340" s="147">
        <v>257.25</v>
      </c>
      <c r="Q340" s="125"/>
      <c r="R340" s="122"/>
      <c r="S340" s="123"/>
      <c r="T340" s="22">
        <v>174.3</v>
      </c>
      <c r="U340" s="175">
        <v>52.5</v>
      </c>
      <c r="V340" s="257" t="s">
        <v>199</v>
      </c>
      <c r="W340" s="196"/>
      <c r="X340" s="178">
        <v>11.56</v>
      </c>
      <c r="Y340" s="179"/>
    </row>
    <row r="341" spans="2:27" x14ac:dyDescent="0.25">
      <c r="B341" s="34">
        <v>44998</v>
      </c>
      <c r="C341" s="125"/>
      <c r="D341" s="26">
        <v>176.19</v>
      </c>
      <c r="E341" s="59"/>
      <c r="F341" s="59"/>
      <c r="G341" s="59"/>
      <c r="H341" s="59"/>
      <c r="I341" s="125"/>
      <c r="J341" s="26">
        <v>147</v>
      </c>
      <c r="K341" s="125"/>
      <c r="L341" s="26"/>
      <c r="M341" s="125"/>
      <c r="N341" s="52" t="s">
        <v>37</v>
      </c>
      <c r="O341" s="129">
        <v>283.5</v>
      </c>
      <c r="P341" s="147">
        <v>257.25</v>
      </c>
      <c r="Q341" s="125"/>
      <c r="R341" s="122" t="s">
        <v>37</v>
      </c>
      <c r="S341" s="123" t="s">
        <v>37</v>
      </c>
      <c r="T341" s="22">
        <v>174.3</v>
      </c>
      <c r="U341" s="175">
        <v>65.099999999999994</v>
      </c>
      <c r="V341" s="257" t="s">
        <v>199</v>
      </c>
      <c r="W341" s="196" t="s">
        <v>37</v>
      </c>
      <c r="X341" s="178">
        <v>17.46</v>
      </c>
      <c r="Y341" s="198" t="s">
        <v>37</v>
      </c>
    </row>
    <row r="342" spans="2:27" x14ac:dyDescent="0.25">
      <c r="B342" s="34">
        <v>45000</v>
      </c>
      <c r="C342" s="125"/>
      <c r="D342" s="26">
        <v>153.30000000000001</v>
      </c>
      <c r="E342" s="59"/>
      <c r="F342" s="59"/>
      <c r="G342" s="59"/>
      <c r="H342" s="59"/>
      <c r="I342" s="125"/>
      <c r="J342" s="26">
        <v>155.4</v>
      </c>
      <c r="K342" s="125"/>
      <c r="L342" s="26"/>
      <c r="M342" s="125"/>
      <c r="N342" s="52" t="s">
        <v>37</v>
      </c>
      <c r="O342" s="129">
        <v>262.5</v>
      </c>
      <c r="P342" s="147">
        <v>252</v>
      </c>
      <c r="Q342" s="125"/>
      <c r="R342" s="122"/>
      <c r="S342" s="123"/>
      <c r="T342" s="22">
        <v>176.4</v>
      </c>
      <c r="U342" s="175">
        <v>67.2</v>
      </c>
      <c r="V342" s="257" t="s">
        <v>199</v>
      </c>
      <c r="W342" s="196"/>
      <c r="X342" s="178">
        <v>22.08</v>
      </c>
      <c r="Y342" s="179"/>
    </row>
    <row r="343" spans="2:27" x14ac:dyDescent="0.25">
      <c r="B343" s="34">
        <v>45002</v>
      </c>
      <c r="C343" s="125"/>
      <c r="D343" s="26">
        <v>137.97</v>
      </c>
      <c r="E343" s="59"/>
      <c r="F343" s="59"/>
      <c r="G343" s="59"/>
      <c r="H343" s="59"/>
      <c r="I343" s="125"/>
      <c r="J343" s="26">
        <v>155.4</v>
      </c>
      <c r="K343" s="125"/>
      <c r="L343" s="26"/>
      <c r="M343" s="125"/>
      <c r="N343" s="52" t="s">
        <v>37</v>
      </c>
      <c r="O343" s="129">
        <v>252</v>
      </c>
      <c r="P343" s="147">
        <v>252</v>
      </c>
      <c r="Q343" s="125"/>
      <c r="R343" s="122"/>
      <c r="S343" s="123"/>
      <c r="T343" s="22">
        <v>165.9</v>
      </c>
      <c r="U343" s="175">
        <v>59.85</v>
      </c>
      <c r="V343" s="257" t="s">
        <v>199</v>
      </c>
      <c r="W343" s="196"/>
      <c r="X343" s="178">
        <v>26.25</v>
      </c>
      <c r="Y343" s="179"/>
    </row>
    <row r="344" spans="2:27" x14ac:dyDescent="0.25">
      <c r="B344" s="34">
        <v>45005</v>
      </c>
      <c r="C344" s="125"/>
      <c r="D344" s="26">
        <v>129.36000000000001</v>
      </c>
      <c r="E344" s="59"/>
      <c r="F344" s="59"/>
      <c r="G344" s="59"/>
      <c r="H344" s="59"/>
      <c r="I344" s="125"/>
      <c r="J344" s="26">
        <v>153.30000000000001</v>
      </c>
      <c r="K344" s="125"/>
      <c r="L344" s="26"/>
      <c r="M344" s="125"/>
      <c r="N344" s="52">
        <v>199.5</v>
      </c>
      <c r="O344" s="129">
        <v>241.5</v>
      </c>
      <c r="P344" s="147">
        <v>102.9</v>
      </c>
      <c r="Q344" s="125"/>
      <c r="R344" s="122" t="s">
        <v>37</v>
      </c>
      <c r="S344" s="123" t="s">
        <v>37</v>
      </c>
      <c r="T344" s="22">
        <v>161.69999999999999</v>
      </c>
      <c r="U344" s="175">
        <v>54.6</v>
      </c>
      <c r="V344" s="257" t="s">
        <v>199</v>
      </c>
      <c r="W344" s="196" t="s">
        <v>216</v>
      </c>
      <c r="X344" s="178">
        <v>215.25</v>
      </c>
      <c r="Y344" s="198" t="s">
        <v>37</v>
      </c>
    </row>
    <row r="345" spans="2:27" x14ac:dyDescent="0.25">
      <c r="B345" s="34">
        <v>45007</v>
      </c>
      <c r="C345" s="125"/>
      <c r="D345" s="26">
        <v>138.81</v>
      </c>
      <c r="E345" s="59"/>
      <c r="F345" s="59"/>
      <c r="G345" s="59"/>
      <c r="H345" s="59"/>
      <c r="I345" s="125"/>
      <c r="J345" s="26">
        <v>159.6</v>
      </c>
      <c r="K345" s="125"/>
      <c r="L345" s="26"/>
      <c r="M345" s="125"/>
      <c r="N345" s="52" t="s">
        <v>37</v>
      </c>
      <c r="O345" s="129">
        <v>257.25</v>
      </c>
      <c r="P345" s="147">
        <v>252</v>
      </c>
      <c r="Q345" s="125"/>
      <c r="R345" s="122"/>
      <c r="S345" s="123"/>
      <c r="T345" s="22">
        <v>176.4</v>
      </c>
      <c r="U345" s="175">
        <v>42</v>
      </c>
      <c r="V345" s="257" t="s">
        <v>199</v>
      </c>
      <c r="W345" s="196"/>
      <c r="X345" s="178">
        <v>76.650000000000006</v>
      </c>
      <c r="Y345" s="179"/>
    </row>
    <row r="346" spans="2:27" x14ac:dyDescent="0.25">
      <c r="B346" s="34">
        <v>45009</v>
      </c>
      <c r="C346" s="125"/>
      <c r="D346" s="26">
        <v>144.27000000000001</v>
      </c>
      <c r="E346" s="59"/>
      <c r="F346" s="59"/>
      <c r="G346" s="59"/>
      <c r="H346" s="59"/>
      <c r="I346" s="125"/>
      <c r="J346" s="26">
        <v>157.5</v>
      </c>
      <c r="K346" s="125"/>
      <c r="L346" s="26"/>
      <c r="M346" s="125"/>
      <c r="N346" s="52" t="s">
        <v>37</v>
      </c>
      <c r="O346" s="129">
        <v>267.75</v>
      </c>
      <c r="P346" s="147">
        <v>252</v>
      </c>
      <c r="Q346" s="125"/>
      <c r="R346" s="122"/>
      <c r="S346" s="123"/>
      <c r="T346" s="22">
        <v>176.4</v>
      </c>
      <c r="U346" s="175">
        <v>51.45</v>
      </c>
      <c r="V346" s="257" t="s">
        <v>199</v>
      </c>
      <c r="W346" s="196"/>
      <c r="X346" s="178">
        <v>203.7</v>
      </c>
      <c r="Y346" s="179"/>
    </row>
    <row r="347" spans="2:27" x14ac:dyDescent="0.25">
      <c r="B347" s="34">
        <v>45012</v>
      </c>
      <c r="C347" s="125"/>
      <c r="D347" s="26">
        <v>179.76</v>
      </c>
      <c r="E347" s="59"/>
      <c r="F347" s="59"/>
      <c r="G347" s="59"/>
      <c r="H347" s="59"/>
      <c r="I347" s="125"/>
      <c r="J347" s="26">
        <v>157.5</v>
      </c>
      <c r="K347" s="125"/>
      <c r="L347" s="26"/>
      <c r="M347" s="125"/>
      <c r="N347" s="52" t="s">
        <v>37</v>
      </c>
      <c r="O347" s="129">
        <v>267.75</v>
      </c>
      <c r="P347" s="147">
        <v>257.25</v>
      </c>
      <c r="Q347" s="125"/>
      <c r="R347" s="122" t="s">
        <v>37</v>
      </c>
      <c r="S347" s="123" t="s">
        <v>37</v>
      </c>
      <c r="T347" s="22">
        <v>159.6</v>
      </c>
      <c r="U347" s="175">
        <v>57.75</v>
      </c>
      <c r="V347" s="257" t="s">
        <v>199</v>
      </c>
      <c r="W347" s="196" t="s">
        <v>37</v>
      </c>
      <c r="X347" s="197" t="s">
        <v>37</v>
      </c>
      <c r="Y347" s="198" t="s">
        <v>37</v>
      </c>
    </row>
    <row r="348" spans="2:27" x14ac:dyDescent="0.25">
      <c r="B348" s="34">
        <v>45014</v>
      </c>
      <c r="C348" s="125"/>
      <c r="D348" s="26">
        <v>133.56</v>
      </c>
      <c r="E348" s="59"/>
      <c r="F348" s="59"/>
      <c r="G348" s="59"/>
      <c r="H348" s="59"/>
      <c r="I348" s="125"/>
      <c r="J348" s="26">
        <v>155.4</v>
      </c>
      <c r="K348" s="125"/>
      <c r="L348" s="26"/>
      <c r="M348" s="125"/>
      <c r="N348" s="52" t="s">
        <v>37</v>
      </c>
      <c r="O348" s="129">
        <v>273</v>
      </c>
      <c r="P348" s="147">
        <v>257.25</v>
      </c>
      <c r="Q348" s="125"/>
      <c r="R348" s="122"/>
      <c r="S348" s="123"/>
      <c r="T348" s="22">
        <v>172.2</v>
      </c>
      <c r="U348" s="175">
        <v>43.05</v>
      </c>
      <c r="V348" s="257" t="s">
        <v>199</v>
      </c>
      <c r="W348" s="196"/>
      <c r="X348" s="197" t="s">
        <v>37</v>
      </c>
      <c r="Y348" s="179"/>
    </row>
    <row r="349" spans="2:27" x14ac:dyDescent="0.25">
      <c r="B349" s="34">
        <v>45016</v>
      </c>
      <c r="C349" s="125"/>
      <c r="D349" s="26">
        <v>154.56</v>
      </c>
      <c r="E349" s="59"/>
      <c r="F349" s="59"/>
      <c r="G349" s="59"/>
      <c r="H349" s="59"/>
      <c r="I349" s="125"/>
      <c r="J349" s="26">
        <v>157.5</v>
      </c>
      <c r="K349" s="125"/>
      <c r="L349" s="26"/>
      <c r="M349" s="125"/>
      <c r="N349" s="52" t="s">
        <v>37</v>
      </c>
      <c r="O349" s="129">
        <v>278.25</v>
      </c>
      <c r="P349" s="147">
        <v>257.25</v>
      </c>
      <c r="Q349" s="125"/>
      <c r="R349" s="122"/>
      <c r="S349" s="123"/>
      <c r="T349" s="22">
        <v>165.9</v>
      </c>
      <c r="U349" s="175">
        <v>49.35</v>
      </c>
      <c r="V349" s="257" t="s">
        <v>199</v>
      </c>
      <c r="W349" s="196"/>
      <c r="X349" s="197" t="s">
        <v>37</v>
      </c>
      <c r="Y349" s="179"/>
    </row>
    <row r="350" spans="2:27" x14ac:dyDescent="0.25">
      <c r="B350" s="34">
        <v>45019</v>
      </c>
      <c r="C350" s="125"/>
      <c r="D350" s="26">
        <v>136.5</v>
      </c>
      <c r="E350" s="59"/>
      <c r="F350" s="59"/>
      <c r="G350" s="59"/>
      <c r="H350" s="59"/>
      <c r="I350" s="125"/>
      <c r="J350" s="26">
        <v>151.19999999999999</v>
      </c>
      <c r="K350" s="125"/>
      <c r="L350" s="26"/>
      <c r="M350" s="125"/>
      <c r="N350" s="52" t="s">
        <v>37</v>
      </c>
      <c r="O350" s="129">
        <v>273</v>
      </c>
      <c r="P350" s="147">
        <v>246.75</v>
      </c>
      <c r="Q350" s="125"/>
      <c r="R350" s="122" t="s">
        <v>37</v>
      </c>
      <c r="S350" s="123" t="s">
        <v>37</v>
      </c>
      <c r="T350" s="22">
        <v>184.8</v>
      </c>
      <c r="U350" s="175">
        <v>47.25</v>
      </c>
      <c r="V350" s="230">
        <v>36.225000000000001</v>
      </c>
      <c r="W350" s="196" t="s">
        <v>37</v>
      </c>
      <c r="X350" s="197" t="s">
        <v>37</v>
      </c>
      <c r="Y350" s="198" t="s">
        <v>37</v>
      </c>
    </row>
    <row r="351" spans="2:27" x14ac:dyDescent="0.25">
      <c r="B351" s="34">
        <v>45020</v>
      </c>
      <c r="C351" s="125"/>
      <c r="D351" s="26">
        <v>121.8</v>
      </c>
      <c r="E351" s="59"/>
      <c r="F351" s="59"/>
      <c r="G351" s="59"/>
      <c r="H351" s="59"/>
      <c r="I351" s="125"/>
      <c r="J351" s="26">
        <v>153.30000000000001</v>
      </c>
      <c r="K351" s="125"/>
      <c r="L351" s="26"/>
      <c r="M351" s="125"/>
      <c r="N351" s="52" t="s">
        <v>37</v>
      </c>
      <c r="O351" s="129">
        <v>267.75</v>
      </c>
      <c r="P351" s="147">
        <v>246.75</v>
      </c>
      <c r="Q351" s="125"/>
      <c r="R351" s="122"/>
      <c r="S351" s="123"/>
      <c r="T351" s="22">
        <v>174.3</v>
      </c>
      <c r="U351" s="175">
        <v>34.65</v>
      </c>
      <c r="V351" s="230">
        <v>37.274999999999999</v>
      </c>
      <c r="W351" s="196"/>
      <c r="X351" s="197" t="s">
        <v>37</v>
      </c>
      <c r="Y351" s="179"/>
    </row>
    <row r="352" spans="2:27" x14ac:dyDescent="0.25">
      <c r="B352" s="34">
        <v>45028</v>
      </c>
      <c r="C352" s="125"/>
      <c r="D352" s="26">
        <v>129.36000000000001</v>
      </c>
      <c r="E352" s="59"/>
      <c r="F352" s="59"/>
      <c r="G352" s="59"/>
      <c r="H352" s="59"/>
      <c r="I352" s="125"/>
      <c r="J352" s="26">
        <v>151.19999999999999</v>
      </c>
      <c r="K352" s="125"/>
      <c r="L352" s="26"/>
      <c r="M352" s="125"/>
      <c r="N352" s="52" t="s">
        <v>37</v>
      </c>
      <c r="O352" s="129">
        <v>267.75</v>
      </c>
      <c r="P352" s="147">
        <v>246.75</v>
      </c>
      <c r="Q352" s="125"/>
      <c r="R352" s="122" t="s">
        <v>37</v>
      </c>
      <c r="S352" s="123" t="s">
        <v>37</v>
      </c>
      <c r="T352" s="22">
        <v>151.80000000000001</v>
      </c>
      <c r="U352" s="175">
        <v>22.4</v>
      </c>
      <c r="V352" s="230">
        <v>32.549999999999997</v>
      </c>
      <c r="W352" s="196" t="s">
        <v>37</v>
      </c>
      <c r="X352" s="197" t="s">
        <v>37</v>
      </c>
      <c r="Y352" s="198" t="s">
        <v>37</v>
      </c>
    </row>
    <row r="353" spans="2:25" x14ac:dyDescent="0.25">
      <c r="B353" s="34">
        <v>45030</v>
      </c>
      <c r="C353" s="125"/>
      <c r="D353" s="26">
        <v>147.63</v>
      </c>
      <c r="E353" s="59"/>
      <c r="F353" s="59"/>
      <c r="G353" s="59"/>
      <c r="H353" s="59"/>
      <c r="I353" s="125"/>
      <c r="J353" s="26">
        <v>153.30000000000001</v>
      </c>
      <c r="K353" s="125"/>
      <c r="L353" s="26"/>
      <c r="M353" s="125"/>
      <c r="N353" s="52" t="s">
        <v>37</v>
      </c>
      <c r="O353" s="129">
        <v>262.5</v>
      </c>
      <c r="P353" s="147">
        <v>246.75</v>
      </c>
      <c r="Q353" s="125"/>
      <c r="R353" s="122"/>
      <c r="S353" s="123"/>
      <c r="T353" s="22">
        <v>157.5</v>
      </c>
      <c r="U353" s="175">
        <v>30.45</v>
      </c>
      <c r="V353" s="230">
        <v>34.125</v>
      </c>
      <c r="W353" s="196"/>
      <c r="X353" s="197" t="s">
        <v>37</v>
      </c>
      <c r="Y353" s="179"/>
    </row>
    <row r="354" spans="2:25" x14ac:dyDescent="0.25">
      <c r="B354" s="34">
        <v>45033</v>
      </c>
      <c r="C354" s="51"/>
      <c r="D354" s="26">
        <v>173.88</v>
      </c>
      <c r="E354" s="59"/>
      <c r="F354" s="59"/>
      <c r="G354" s="59"/>
      <c r="H354" s="59"/>
      <c r="I354" s="125"/>
      <c r="J354" s="26">
        <v>149.1</v>
      </c>
      <c r="K354" s="125"/>
      <c r="L354" s="26"/>
      <c r="M354" s="125"/>
      <c r="N354" s="52" t="s">
        <v>37</v>
      </c>
      <c r="O354" s="129">
        <v>257.25</v>
      </c>
      <c r="P354" s="147">
        <v>241.5</v>
      </c>
      <c r="Q354" s="125"/>
      <c r="R354" s="122" t="s">
        <v>37</v>
      </c>
      <c r="S354" s="123" t="s">
        <v>37</v>
      </c>
      <c r="T354" s="22">
        <v>46.86</v>
      </c>
      <c r="U354" s="175">
        <v>23.05</v>
      </c>
      <c r="V354" s="230">
        <v>40.950000000000003</v>
      </c>
      <c r="W354" s="196" t="s">
        <v>37</v>
      </c>
      <c r="X354" s="197" t="s">
        <v>37</v>
      </c>
      <c r="Y354" s="288" t="s">
        <v>37</v>
      </c>
    </row>
    <row r="355" spans="2:25" x14ac:dyDescent="0.25">
      <c r="B355" s="34">
        <v>45035</v>
      </c>
      <c r="C355" s="125"/>
      <c r="D355" s="26">
        <v>174.09</v>
      </c>
      <c r="E355" s="59"/>
      <c r="F355" s="59"/>
      <c r="G355" s="59"/>
      <c r="H355" s="59"/>
      <c r="I355" s="125"/>
      <c r="J355" s="26">
        <v>144.9</v>
      </c>
      <c r="K355" s="125"/>
      <c r="L355" s="26"/>
      <c r="M355" s="125"/>
      <c r="N355" s="52" t="s">
        <v>37</v>
      </c>
      <c r="O355" s="129">
        <v>252</v>
      </c>
      <c r="P355" s="147">
        <v>231</v>
      </c>
      <c r="Q355" s="125"/>
      <c r="R355" s="122"/>
      <c r="S355" s="123"/>
      <c r="T355" s="22">
        <v>151.19999999999999</v>
      </c>
      <c r="U355" s="175">
        <v>11.46</v>
      </c>
      <c r="V355" s="257" t="s">
        <v>199</v>
      </c>
      <c r="W355" s="196"/>
      <c r="X355" s="197" t="s">
        <v>37</v>
      </c>
      <c r="Y355" s="179"/>
    </row>
    <row r="356" spans="2:25" x14ac:dyDescent="0.25">
      <c r="B356" s="34">
        <v>45037</v>
      </c>
      <c r="C356" s="125"/>
      <c r="D356" s="26">
        <v>178.5</v>
      </c>
      <c r="E356" s="59"/>
      <c r="F356" s="59"/>
      <c r="G356" s="59"/>
      <c r="H356" s="59"/>
      <c r="I356" s="125"/>
      <c r="J356" s="26">
        <v>153.30000000000001</v>
      </c>
      <c r="K356" s="125"/>
      <c r="L356" s="26"/>
      <c r="M356" s="125"/>
      <c r="N356" s="52" t="s">
        <v>37</v>
      </c>
      <c r="O356" s="129">
        <v>240</v>
      </c>
      <c r="P356" s="147">
        <v>273</v>
      </c>
      <c r="Q356" s="125"/>
      <c r="R356" s="122"/>
      <c r="S356" s="123"/>
      <c r="T356" s="22">
        <v>145.19999999999999</v>
      </c>
      <c r="U356" s="175">
        <v>15.6</v>
      </c>
      <c r="V356" s="257" t="s">
        <v>199</v>
      </c>
      <c r="W356" s="196"/>
      <c r="X356" s="291">
        <v>8.35</v>
      </c>
      <c r="Y356" s="179"/>
    </row>
    <row r="357" spans="2:25" x14ac:dyDescent="0.25">
      <c r="B357" s="34">
        <v>45040</v>
      </c>
      <c r="C357" s="125"/>
      <c r="D357" s="26">
        <v>144.88</v>
      </c>
      <c r="E357" s="59"/>
      <c r="F357" s="59"/>
      <c r="G357" s="59"/>
      <c r="H357" s="59"/>
      <c r="I357" s="125"/>
      <c r="J357" s="26">
        <v>144.9</v>
      </c>
      <c r="K357" s="125"/>
      <c r="L357" s="26"/>
      <c r="M357" s="125"/>
      <c r="N357" s="52" t="s">
        <v>37</v>
      </c>
      <c r="O357" s="129" t="s">
        <v>46</v>
      </c>
      <c r="P357" s="147">
        <v>225.75</v>
      </c>
      <c r="Q357" s="125"/>
      <c r="R357" s="122" t="s">
        <v>37</v>
      </c>
      <c r="S357" s="123" t="s">
        <v>37</v>
      </c>
      <c r="T357" s="22">
        <v>115.5</v>
      </c>
      <c r="U357" s="175">
        <v>5.44</v>
      </c>
      <c r="V357" s="257" t="s">
        <v>199</v>
      </c>
      <c r="W357" s="196" t="s">
        <v>37</v>
      </c>
      <c r="X357" s="197" t="s">
        <v>37</v>
      </c>
      <c r="Y357" s="198" t="s">
        <v>37</v>
      </c>
    </row>
    <row r="358" spans="2:25" x14ac:dyDescent="0.25">
      <c r="B358" s="34">
        <v>45042</v>
      </c>
      <c r="C358" s="125"/>
      <c r="D358" s="26">
        <v>169.47</v>
      </c>
      <c r="E358" s="26"/>
      <c r="F358" s="26"/>
      <c r="G358" s="26"/>
      <c r="H358" s="26"/>
      <c r="I358" s="51"/>
      <c r="J358" s="26">
        <v>147</v>
      </c>
      <c r="K358" s="51"/>
      <c r="L358" s="26"/>
      <c r="M358" s="51"/>
      <c r="N358" s="52" t="s">
        <v>37</v>
      </c>
      <c r="O358" s="129" t="s">
        <v>46</v>
      </c>
      <c r="P358" s="147">
        <v>215.25</v>
      </c>
      <c r="Q358" s="51"/>
      <c r="R358" s="122"/>
      <c r="S358" s="123"/>
      <c r="T358" s="22">
        <v>105.6</v>
      </c>
      <c r="U358" s="175">
        <v>5.694</v>
      </c>
      <c r="V358" s="257" t="s">
        <v>199</v>
      </c>
      <c r="W358" s="196"/>
      <c r="X358" s="197" t="s">
        <v>37</v>
      </c>
      <c r="Y358" s="179"/>
    </row>
    <row r="359" spans="2:25" x14ac:dyDescent="0.25">
      <c r="B359" s="34">
        <v>45044</v>
      </c>
      <c r="C359" s="51"/>
      <c r="D359" s="26">
        <v>178.5</v>
      </c>
      <c r="E359" s="26"/>
      <c r="F359" s="26"/>
      <c r="G359" s="26"/>
      <c r="H359" s="26"/>
      <c r="I359" s="51"/>
      <c r="J359" s="26">
        <v>147</v>
      </c>
      <c r="K359" s="51"/>
      <c r="L359" s="26"/>
      <c r="M359" s="51"/>
      <c r="N359" s="52" t="s">
        <v>37</v>
      </c>
      <c r="O359" s="129" t="s">
        <v>46</v>
      </c>
      <c r="P359" s="147">
        <v>152.25</v>
      </c>
      <c r="Q359" s="51"/>
      <c r="R359" s="122"/>
      <c r="S359" s="123"/>
      <c r="T359" s="22">
        <v>105</v>
      </c>
      <c r="U359" s="175">
        <v>5.1029999999999998</v>
      </c>
      <c r="V359" s="257" t="s">
        <v>199</v>
      </c>
      <c r="W359" s="196"/>
      <c r="X359" s="197" t="s">
        <v>37</v>
      </c>
      <c r="Y359" s="179"/>
    </row>
    <row r="360" spans="2:25" x14ac:dyDescent="0.25">
      <c r="B360" s="34">
        <v>45048</v>
      </c>
      <c r="C360" s="51"/>
      <c r="D360" s="26">
        <v>134.4</v>
      </c>
      <c r="E360" s="26"/>
      <c r="F360" s="26"/>
      <c r="G360" s="26"/>
      <c r="H360" s="26"/>
      <c r="I360" s="51"/>
      <c r="J360" s="26">
        <v>121.8</v>
      </c>
      <c r="K360" s="51"/>
      <c r="L360" s="26"/>
      <c r="M360" s="51"/>
      <c r="N360" s="52">
        <v>231</v>
      </c>
      <c r="O360" s="129" t="s">
        <v>46</v>
      </c>
      <c r="P360" s="147">
        <v>204.75</v>
      </c>
      <c r="Q360" s="51"/>
      <c r="R360" s="122" t="s">
        <v>37</v>
      </c>
      <c r="S360" s="123" t="s">
        <v>37</v>
      </c>
      <c r="T360" s="22">
        <v>103.4</v>
      </c>
      <c r="U360" s="175">
        <v>3.5859999999999999</v>
      </c>
      <c r="V360" s="257" t="s">
        <v>199</v>
      </c>
      <c r="W360" s="196" t="s">
        <v>37</v>
      </c>
      <c r="X360" s="291">
        <v>241.5</v>
      </c>
      <c r="Y360" s="198" t="s">
        <v>37</v>
      </c>
    </row>
    <row r="361" spans="2:25" x14ac:dyDescent="0.25">
      <c r="B361" s="34">
        <v>45049</v>
      </c>
      <c r="C361" s="125"/>
      <c r="D361" s="26">
        <v>192.78</v>
      </c>
      <c r="E361" s="26"/>
      <c r="F361" s="26"/>
      <c r="G361" s="26"/>
      <c r="H361" s="26"/>
      <c r="I361" s="51"/>
      <c r="J361" s="26">
        <v>136.4</v>
      </c>
      <c r="K361" s="51"/>
      <c r="L361" s="26"/>
      <c r="M361" s="51"/>
      <c r="N361" s="52">
        <v>246.75</v>
      </c>
      <c r="O361" s="129" t="s">
        <v>46</v>
      </c>
      <c r="P361" s="147">
        <v>110.25</v>
      </c>
      <c r="Q361" s="51"/>
      <c r="R361" s="122"/>
      <c r="S361" s="123"/>
      <c r="T361" s="22">
        <v>94.6</v>
      </c>
      <c r="U361" s="175">
        <v>3.4980000000000002</v>
      </c>
      <c r="V361" s="257" t="s">
        <v>199</v>
      </c>
      <c r="W361" s="196"/>
      <c r="X361" s="291">
        <v>220.5</v>
      </c>
      <c r="Y361" s="198"/>
    </row>
    <row r="362" spans="2:25" x14ac:dyDescent="0.25">
      <c r="B362" s="34">
        <v>45051</v>
      </c>
      <c r="C362" s="125"/>
      <c r="D362" s="26">
        <v>170.31</v>
      </c>
      <c r="E362" s="26"/>
      <c r="F362" s="26"/>
      <c r="G362" s="26"/>
      <c r="H362" s="26"/>
      <c r="I362" s="51"/>
      <c r="J362" s="26">
        <v>140.80000000000001</v>
      </c>
      <c r="K362" s="51"/>
      <c r="L362" s="26"/>
      <c r="M362" s="51"/>
      <c r="N362" s="52" t="s">
        <v>37</v>
      </c>
      <c r="O362" s="129" t="s">
        <v>46</v>
      </c>
      <c r="P362" s="147">
        <v>81.900000000000006</v>
      </c>
      <c r="Q362" s="51"/>
      <c r="R362" s="122"/>
      <c r="S362" s="123"/>
      <c r="T362" s="22">
        <v>149.6</v>
      </c>
      <c r="U362" s="175">
        <v>3.58</v>
      </c>
      <c r="V362" s="257" t="s">
        <v>199</v>
      </c>
      <c r="W362" s="196"/>
      <c r="X362" s="291">
        <v>90</v>
      </c>
      <c r="Y362" s="198"/>
    </row>
    <row r="363" spans="2:25" x14ac:dyDescent="0.25">
      <c r="B363" s="34">
        <v>45054</v>
      </c>
      <c r="C363" s="125"/>
      <c r="D363" s="26">
        <v>168.84</v>
      </c>
      <c r="E363" s="26"/>
      <c r="F363" s="26"/>
      <c r="G363" s="26"/>
      <c r="H363" s="26"/>
      <c r="I363" s="51"/>
      <c r="J363" s="26">
        <v>140.69999999999999</v>
      </c>
      <c r="K363" s="51"/>
      <c r="L363" s="26"/>
      <c r="M363" s="51"/>
      <c r="N363" s="52" t="s">
        <v>37</v>
      </c>
      <c r="O363" s="129" t="s">
        <v>46</v>
      </c>
      <c r="P363" s="144" t="s">
        <v>220</v>
      </c>
      <c r="Q363" s="51"/>
      <c r="R363" s="122" t="s">
        <v>37</v>
      </c>
      <c r="S363" s="123" t="s">
        <v>37</v>
      </c>
      <c r="T363" s="22">
        <v>112.2</v>
      </c>
      <c r="U363" s="175">
        <v>3.83</v>
      </c>
      <c r="V363" s="257" t="s">
        <v>199</v>
      </c>
      <c r="W363" s="196" t="s">
        <v>37</v>
      </c>
      <c r="X363" s="197" t="s">
        <v>37</v>
      </c>
      <c r="Y363" s="198" t="s">
        <v>37</v>
      </c>
    </row>
    <row r="364" spans="2:25" x14ac:dyDescent="0.25">
      <c r="B364" s="34">
        <v>45056</v>
      </c>
      <c r="C364" s="125"/>
      <c r="D364" s="26">
        <v>200.42</v>
      </c>
      <c r="E364" s="26"/>
      <c r="F364" s="26"/>
      <c r="G364" s="26"/>
      <c r="H364" s="26"/>
      <c r="I364" s="51"/>
      <c r="J364" s="26">
        <v>140.80000000000001</v>
      </c>
      <c r="K364" s="51"/>
      <c r="L364" s="26"/>
      <c r="M364" s="51"/>
      <c r="N364" s="52" t="s">
        <v>37</v>
      </c>
      <c r="O364" s="124" t="s">
        <v>37</v>
      </c>
      <c r="P364" s="144" t="s">
        <v>220</v>
      </c>
      <c r="Q364" s="51"/>
      <c r="R364" s="122"/>
      <c r="S364" s="123"/>
      <c r="T364" s="22">
        <v>94.5</v>
      </c>
      <c r="U364" s="270" t="s">
        <v>199</v>
      </c>
      <c r="V364" s="257" t="s">
        <v>199</v>
      </c>
      <c r="W364" s="196"/>
      <c r="X364" s="197" t="s">
        <v>37</v>
      </c>
      <c r="Y364" s="198"/>
    </row>
    <row r="365" spans="2:25" x14ac:dyDescent="0.25">
      <c r="B365" s="34">
        <v>45058</v>
      </c>
      <c r="C365" s="125"/>
      <c r="D365" s="26">
        <v>147.21</v>
      </c>
      <c r="E365" s="26"/>
      <c r="F365" s="26"/>
      <c r="G365" s="26"/>
      <c r="H365" s="26"/>
      <c r="I365" s="51"/>
      <c r="J365" s="26">
        <v>121.8</v>
      </c>
      <c r="K365" s="51"/>
      <c r="L365" s="26"/>
      <c r="M365" s="51"/>
      <c r="N365" s="52" t="s">
        <v>37</v>
      </c>
      <c r="O365" s="124" t="s">
        <v>37</v>
      </c>
      <c r="P365" s="144" t="s">
        <v>220</v>
      </c>
      <c r="Q365" s="51"/>
      <c r="R365" s="122"/>
      <c r="S365" s="123"/>
      <c r="T365" s="22">
        <v>90.3</v>
      </c>
      <c r="U365" s="195" t="s">
        <v>37</v>
      </c>
      <c r="V365" s="257" t="s">
        <v>199</v>
      </c>
      <c r="W365" s="196"/>
      <c r="X365" s="197" t="s">
        <v>37</v>
      </c>
      <c r="Y365" s="198"/>
    </row>
    <row r="366" spans="2:25" x14ac:dyDescent="0.25">
      <c r="B366" s="34">
        <v>45061</v>
      </c>
      <c r="C366" s="125"/>
      <c r="D366" s="26">
        <v>123.06</v>
      </c>
      <c r="E366" s="26"/>
      <c r="F366" s="26"/>
      <c r="G366" s="26"/>
      <c r="H366" s="26"/>
      <c r="I366" s="51"/>
      <c r="J366" s="26">
        <v>140.69999999999999</v>
      </c>
      <c r="K366" s="51"/>
      <c r="L366" s="26"/>
      <c r="M366" s="51"/>
      <c r="N366" s="52" t="s">
        <v>37</v>
      </c>
      <c r="O366" s="124" t="s">
        <v>37</v>
      </c>
      <c r="P366" s="144" t="s">
        <v>220</v>
      </c>
      <c r="Q366" s="51"/>
      <c r="R366" s="122" t="s">
        <v>37</v>
      </c>
      <c r="S366" s="123" t="s">
        <v>37</v>
      </c>
      <c r="T366" s="22">
        <v>92.4</v>
      </c>
      <c r="U366" s="195" t="s">
        <v>37</v>
      </c>
      <c r="V366" s="257" t="s">
        <v>199</v>
      </c>
      <c r="W366" s="196" t="s">
        <v>37</v>
      </c>
      <c r="X366" s="197" t="s">
        <v>37</v>
      </c>
      <c r="Y366" s="198" t="s">
        <v>37</v>
      </c>
    </row>
    <row r="367" spans="2:25" x14ac:dyDescent="0.25">
      <c r="B367" s="34">
        <v>45063</v>
      </c>
      <c r="C367" s="125"/>
      <c r="D367" s="26">
        <v>117.26</v>
      </c>
      <c r="E367" s="26"/>
      <c r="F367" s="26"/>
      <c r="G367" s="26"/>
      <c r="H367" s="26"/>
      <c r="I367" s="51"/>
      <c r="J367" s="26">
        <v>118.8</v>
      </c>
      <c r="K367" s="51"/>
      <c r="L367" s="26"/>
      <c r="M367" s="51"/>
      <c r="N367" s="52" t="s">
        <v>37</v>
      </c>
      <c r="O367" s="124" t="s">
        <v>37</v>
      </c>
      <c r="P367" s="121" t="s">
        <v>220</v>
      </c>
      <c r="Q367" s="51"/>
      <c r="R367" s="122"/>
      <c r="S367" s="123"/>
      <c r="T367" s="123" t="s">
        <v>199</v>
      </c>
      <c r="U367" s="226">
        <v>9.2880000000000003</v>
      </c>
      <c r="V367" s="257" t="s">
        <v>199</v>
      </c>
      <c r="W367" s="196"/>
      <c r="X367" s="197" t="s">
        <v>37</v>
      </c>
      <c r="Y367" s="198"/>
    </row>
    <row r="368" spans="2:25" x14ac:dyDescent="0.25">
      <c r="B368" s="34">
        <v>45065</v>
      </c>
      <c r="C368" s="51"/>
      <c r="D368" s="26">
        <v>128.04</v>
      </c>
      <c r="E368" s="26"/>
      <c r="F368" s="26"/>
      <c r="G368" s="26"/>
      <c r="H368" s="26"/>
      <c r="I368" s="51"/>
      <c r="J368" s="26">
        <v>129.80000000000001</v>
      </c>
      <c r="K368" s="51"/>
      <c r="L368" s="26"/>
      <c r="M368" s="51"/>
      <c r="N368" s="52" t="s">
        <v>37</v>
      </c>
      <c r="O368" s="124" t="s">
        <v>37</v>
      </c>
      <c r="P368" s="121" t="s">
        <v>220</v>
      </c>
      <c r="Q368" s="51"/>
      <c r="R368" s="122"/>
      <c r="S368" s="123"/>
      <c r="T368" s="22">
        <v>140.80000000000001</v>
      </c>
      <c r="U368" s="195" t="s">
        <v>37</v>
      </c>
      <c r="V368" s="257" t="s">
        <v>199</v>
      </c>
      <c r="W368" s="196"/>
      <c r="X368" s="197" t="s">
        <v>37</v>
      </c>
      <c r="Y368" s="198"/>
    </row>
    <row r="369" spans="2:27" x14ac:dyDescent="0.25">
      <c r="B369" s="34">
        <v>45068</v>
      </c>
      <c r="C369" s="125"/>
      <c r="D369" s="26">
        <v>128.91999999999999</v>
      </c>
      <c r="E369" s="26"/>
      <c r="F369" s="26"/>
      <c r="G369" s="26"/>
      <c r="H369" s="26"/>
      <c r="I369" s="51"/>
      <c r="J369" s="26">
        <v>138.6</v>
      </c>
      <c r="K369" s="51"/>
      <c r="L369" s="26"/>
      <c r="M369" s="51"/>
      <c r="N369" s="52" t="s">
        <v>37</v>
      </c>
      <c r="O369" s="124" t="s">
        <v>46</v>
      </c>
      <c r="P369" s="121" t="s">
        <v>220</v>
      </c>
      <c r="Q369" s="51"/>
      <c r="R369" s="122" t="s">
        <v>37</v>
      </c>
      <c r="S369" s="123" t="s">
        <v>37</v>
      </c>
      <c r="T369" s="22">
        <v>50.6</v>
      </c>
      <c r="U369" s="195" t="s">
        <v>37</v>
      </c>
      <c r="V369" s="257" t="s">
        <v>199</v>
      </c>
      <c r="W369" s="196" t="s">
        <v>37</v>
      </c>
      <c r="X369" s="197" t="s">
        <v>37</v>
      </c>
      <c r="Y369" s="198" t="s">
        <v>37</v>
      </c>
    </row>
    <row r="370" spans="2:27" x14ac:dyDescent="0.25">
      <c r="B370" s="34">
        <v>45070</v>
      </c>
      <c r="C370" s="125"/>
      <c r="D370" s="26">
        <v>79.819999999999993</v>
      </c>
      <c r="E370" s="26"/>
      <c r="F370" s="26"/>
      <c r="G370" s="26"/>
      <c r="H370" s="26"/>
      <c r="I370" s="51"/>
      <c r="J370" s="26">
        <v>89.52</v>
      </c>
      <c r="K370" s="51"/>
      <c r="L370" s="26"/>
      <c r="M370" s="51"/>
      <c r="N370" s="52" t="s">
        <v>37</v>
      </c>
      <c r="O370" s="129">
        <v>215.25</v>
      </c>
      <c r="P370" s="147">
        <v>71.28</v>
      </c>
      <c r="Q370" s="51"/>
      <c r="R370" s="122"/>
      <c r="S370" s="123"/>
      <c r="T370" s="22">
        <v>109.92</v>
      </c>
      <c r="U370" s="226">
        <v>29.76</v>
      </c>
      <c r="V370" s="257" t="s">
        <v>222</v>
      </c>
      <c r="W370" s="196"/>
      <c r="X370" s="291">
        <v>91.85</v>
      </c>
      <c r="Y370" s="198"/>
      <c r="AA370" t="s">
        <v>223</v>
      </c>
    </row>
    <row r="371" spans="2:27" x14ac:dyDescent="0.25">
      <c r="B371" s="34">
        <v>45072</v>
      </c>
      <c r="C371" s="51"/>
      <c r="D371" s="26">
        <v>141.6</v>
      </c>
      <c r="E371" s="26"/>
      <c r="F371" s="26"/>
      <c r="G371" s="26"/>
      <c r="H371" s="26"/>
      <c r="I371" s="51"/>
      <c r="J371" s="26">
        <v>132</v>
      </c>
      <c r="K371" s="51"/>
      <c r="L371" s="26"/>
      <c r="M371" s="51"/>
      <c r="N371" s="52" t="s">
        <v>37</v>
      </c>
      <c r="O371" s="129">
        <v>199.5</v>
      </c>
      <c r="P371" s="121" t="s">
        <v>220</v>
      </c>
      <c r="Q371" s="51"/>
      <c r="R371" s="122"/>
      <c r="S371" s="123"/>
      <c r="T371" s="22">
        <v>99</v>
      </c>
      <c r="U371" s="226">
        <v>29.4</v>
      </c>
      <c r="V371" s="257" t="s">
        <v>222</v>
      </c>
      <c r="W371" s="196"/>
      <c r="X371" s="291">
        <v>9.9879999999999995</v>
      </c>
      <c r="Y371" s="198"/>
    </row>
    <row r="372" spans="2:27" x14ac:dyDescent="0.25">
      <c r="B372" s="34">
        <v>45075</v>
      </c>
      <c r="C372" s="51"/>
      <c r="D372" s="26">
        <v>137.94</v>
      </c>
      <c r="E372" s="26"/>
      <c r="F372" s="26"/>
      <c r="G372" s="26"/>
      <c r="H372" s="26"/>
      <c r="I372" s="51"/>
      <c r="J372" s="26">
        <v>107.1</v>
      </c>
      <c r="K372" s="51"/>
      <c r="L372" s="26"/>
      <c r="M372" s="51"/>
      <c r="N372" s="52" t="s">
        <v>37</v>
      </c>
      <c r="O372" s="129">
        <v>199.5</v>
      </c>
      <c r="P372" s="147">
        <v>176.4</v>
      </c>
      <c r="Q372" s="51"/>
      <c r="R372" s="122" t="s">
        <v>37</v>
      </c>
      <c r="S372" s="123" t="s">
        <v>37</v>
      </c>
      <c r="T372" s="22">
        <v>97.2</v>
      </c>
      <c r="U372" s="226">
        <v>24.518000000000001</v>
      </c>
      <c r="V372" s="257" t="s">
        <v>222</v>
      </c>
      <c r="W372" s="196" t="s">
        <v>37</v>
      </c>
      <c r="X372" s="197" t="s">
        <v>37</v>
      </c>
      <c r="Y372" s="198" t="s">
        <v>37</v>
      </c>
    </row>
    <row r="373" spans="2:27" x14ac:dyDescent="0.25">
      <c r="B373" s="34">
        <v>45077</v>
      </c>
      <c r="C373" s="125"/>
      <c r="D373" s="26">
        <v>23.01</v>
      </c>
      <c r="E373" s="26"/>
      <c r="F373" s="26"/>
      <c r="G373" s="26"/>
      <c r="H373" s="26"/>
      <c r="I373" s="51"/>
      <c r="J373" s="26">
        <v>91.2</v>
      </c>
      <c r="K373" s="51"/>
      <c r="L373" s="26"/>
      <c r="M373" s="51"/>
      <c r="N373" s="52" t="s">
        <v>37</v>
      </c>
      <c r="O373" s="129">
        <v>154</v>
      </c>
      <c r="P373" s="147">
        <v>201.6</v>
      </c>
      <c r="Q373" s="51"/>
      <c r="R373" s="122"/>
      <c r="S373" s="123"/>
      <c r="T373" s="22">
        <v>72</v>
      </c>
      <c r="U373" s="226">
        <v>16.28</v>
      </c>
      <c r="V373" s="257" t="s">
        <v>222</v>
      </c>
      <c r="W373" s="196"/>
      <c r="X373" s="197" t="s">
        <v>37</v>
      </c>
      <c r="Y373" s="198"/>
    </row>
    <row r="374" spans="2:27" x14ac:dyDescent="0.25">
      <c r="B374" s="34">
        <v>45079</v>
      </c>
      <c r="C374" s="51"/>
      <c r="D374" s="26">
        <v>122.2</v>
      </c>
      <c r="E374" s="26"/>
      <c r="F374" s="26"/>
      <c r="G374" s="26"/>
      <c r="H374" s="26"/>
      <c r="I374" s="51"/>
      <c r="J374" s="26">
        <v>153.6</v>
      </c>
      <c r="K374" s="51"/>
      <c r="L374" s="26"/>
      <c r="M374" s="51"/>
      <c r="N374" s="52" t="s">
        <v>37</v>
      </c>
      <c r="O374" s="129">
        <v>236.25</v>
      </c>
      <c r="P374" s="121" t="s">
        <v>220</v>
      </c>
      <c r="Q374" s="51"/>
      <c r="R374" s="122"/>
      <c r="S374" s="123"/>
      <c r="T374" s="22">
        <v>74.400000000000006</v>
      </c>
      <c r="U374" s="226">
        <v>11.396000000000001</v>
      </c>
      <c r="V374" s="257" t="s">
        <v>222</v>
      </c>
      <c r="W374" s="196"/>
      <c r="X374" s="197" t="s">
        <v>37</v>
      </c>
      <c r="Y374" s="198"/>
    </row>
    <row r="375" spans="2:27" x14ac:dyDescent="0.25">
      <c r="B375" s="34">
        <v>45082</v>
      </c>
      <c r="C375" s="51"/>
      <c r="D375" s="26">
        <v>174.96</v>
      </c>
      <c r="E375" s="26"/>
      <c r="F375" s="26"/>
      <c r="G375" s="26"/>
      <c r="H375" s="26"/>
      <c r="I375" s="51"/>
      <c r="J375" s="26">
        <v>148.80000000000001</v>
      </c>
      <c r="K375" s="51"/>
      <c r="L375" s="26"/>
      <c r="M375" s="51"/>
      <c r="N375" s="126">
        <v>214.5</v>
      </c>
      <c r="O375" s="129">
        <v>204.75</v>
      </c>
      <c r="P375" s="147">
        <v>184.8</v>
      </c>
      <c r="Q375" s="51"/>
      <c r="R375" s="122" t="s">
        <v>37</v>
      </c>
      <c r="S375" s="123" t="s">
        <v>37</v>
      </c>
      <c r="T375" s="22">
        <v>86.9</v>
      </c>
      <c r="U375" s="226">
        <v>9.5920000000000005</v>
      </c>
      <c r="V375" s="257" t="s">
        <v>222</v>
      </c>
      <c r="W375" s="196" t="s">
        <v>37</v>
      </c>
      <c r="X375" s="291">
        <v>82.5</v>
      </c>
      <c r="Y375" s="198" t="s">
        <v>37</v>
      </c>
    </row>
    <row r="376" spans="2:27" x14ac:dyDescent="0.25">
      <c r="B376" s="34">
        <v>45084</v>
      </c>
      <c r="C376" s="125"/>
      <c r="D376" s="26">
        <v>173.8</v>
      </c>
      <c r="E376" s="26"/>
      <c r="F376" s="26"/>
      <c r="G376" s="26"/>
      <c r="H376" s="26"/>
      <c r="I376" s="51"/>
      <c r="J376" s="26">
        <v>140.80000000000001</v>
      </c>
      <c r="K376" s="51"/>
      <c r="L376" s="26"/>
      <c r="M376" s="51"/>
      <c r="N376" s="52" t="s">
        <v>37</v>
      </c>
      <c r="O376" s="129">
        <v>225.75</v>
      </c>
      <c r="P376" s="121" t="s">
        <v>220</v>
      </c>
      <c r="Q376" s="51"/>
      <c r="R376" s="122"/>
      <c r="S376" s="123"/>
      <c r="T376" s="22">
        <v>87.15</v>
      </c>
      <c r="U376" s="195" t="s">
        <v>199</v>
      </c>
      <c r="V376" s="257" t="s">
        <v>222</v>
      </c>
      <c r="W376" s="196"/>
      <c r="X376" s="291">
        <v>8.7119999999999997</v>
      </c>
      <c r="Y376" s="198"/>
      <c r="AA376" t="s">
        <v>225</v>
      </c>
    </row>
    <row r="377" spans="2:27" x14ac:dyDescent="0.25">
      <c r="B377" s="34">
        <v>45085</v>
      </c>
      <c r="C377" s="51"/>
      <c r="D377" s="26">
        <v>167.2</v>
      </c>
      <c r="E377" s="26"/>
      <c r="F377" s="26"/>
      <c r="G377" s="26"/>
      <c r="H377" s="26"/>
      <c r="I377" s="51"/>
      <c r="J377" s="26">
        <v>132.30000000000001</v>
      </c>
      <c r="K377" s="51"/>
      <c r="L377" s="26"/>
      <c r="M377" s="51"/>
      <c r="N377" s="126">
        <v>302.5</v>
      </c>
      <c r="O377" s="129">
        <v>225.75</v>
      </c>
      <c r="P377" s="147">
        <v>193.2</v>
      </c>
      <c r="Q377" s="51"/>
      <c r="R377" s="122"/>
      <c r="S377" s="123"/>
      <c r="T377" s="22">
        <v>79.2</v>
      </c>
      <c r="U377" s="195" t="s">
        <v>199</v>
      </c>
      <c r="V377" s="257" t="s">
        <v>222</v>
      </c>
      <c r="W377" s="196"/>
      <c r="X377" s="291">
        <v>92.4</v>
      </c>
      <c r="Y377" s="198"/>
    </row>
    <row r="378" spans="2:27" x14ac:dyDescent="0.25">
      <c r="B378" s="34">
        <v>45089</v>
      </c>
      <c r="C378" s="51"/>
      <c r="D378" s="26">
        <v>184.14</v>
      </c>
      <c r="E378" s="26"/>
      <c r="F378" s="26"/>
      <c r="G378" s="26"/>
      <c r="H378" s="26"/>
      <c r="I378" s="51"/>
      <c r="J378" s="26">
        <v>140.80000000000001</v>
      </c>
      <c r="K378" s="51"/>
      <c r="L378" s="26"/>
      <c r="M378" s="51"/>
      <c r="N378" s="52" t="s">
        <v>37</v>
      </c>
      <c r="O378" s="129">
        <v>241.5</v>
      </c>
      <c r="P378" s="121" t="s">
        <v>220</v>
      </c>
      <c r="Q378" s="51"/>
      <c r="R378" s="122" t="s">
        <v>37</v>
      </c>
      <c r="S378" s="123" t="s">
        <v>37</v>
      </c>
      <c r="T378" s="22">
        <v>74.55</v>
      </c>
      <c r="U378" s="226">
        <v>5.9429999999999996</v>
      </c>
      <c r="V378" s="257" t="s">
        <v>222</v>
      </c>
      <c r="W378" s="196" t="s">
        <v>37</v>
      </c>
      <c r="X378" s="291">
        <v>16.082000000000001</v>
      </c>
      <c r="Y378" s="198" t="s">
        <v>37</v>
      </c>
    </row>
    <row r="379" spans="2:27" x14ac:dyDescent="0.25">
      <c r="B379" s="34">
        <v>45091</v>
      </c>
      <c r="C379" s="51"/>
      <c r="D379" s="26">
        <v>150.26</v>
      </c>
      <c r="E379" s="26"/>
      <c r="F379" s="26"/>
      <c r="G379" s="26"/>
      <c r="H379" s="26"/>
      <c r="I379" s="51"/>
      <c r="J379" s="26">
        <v>121</v>
      </c>
      <c r="K379" s="51"/>
      <c r="L379" s="26"/>
      <c r="M379" s="51"/>
      <c r="N379" s="126">
        <v>247.5</v>
      </c>
      <c r="O379" s="129">
        <v>241.5</v>
      </c>
      <c r="P379" s="147">
        <v>205.8</v>
      </c>
      <c r="Q379" s="51"/>
      <c r="R379" s="122"/>
      <c r="S379" s="123"/>
      <c r="T379" s="22">
        <v>88.2</v>
      </c>
      <c r="U379" s="226">
        <v>4.4660000000000002</v>
      </c>
      <c r="V379" s="257" t="s">
        <v>222</v>
      </c>
      <c r="W379" s="196"/>
      <c r="X379" s="291">
        <v>8.7780000000000005</v>
      </c>
      <c r="Y379" s="198"/>
    </row>
    <row r="380" spans="2:27" x14ac:dyDescent="0.25">
      <c r="B380" s="34">
        <v>45093</v>
      </c>
      <c r="C380" s="51"/>
      <c r="D380" s="26">
        <v>108.9</v>
      </c>
      <c r="E380" s="26"/>
      <c r="F380" s="26"/>
      <c r="G380" s="26"/>
      <c r="H380" s="26"/>
      <c r="I380" s="51"/>
      <c r="J380" s="26">
        <v>136.4</v>
      </c>
      <c r="K380" s="51"/>
      <c r="L380" s="26"/>
      <c r="M380" s="51"/>
      <c r="N380" s="52" t="s">
        <v>37</v>
      </c>
      <c r="O380" s="129" t="s">
        <v>46</v>
      </c>
      <c r="P380" s="147">
        <v>201.18</v>
      </c>
      <c r="Q380" s="51"/>
      <c r="R380" s="122"/>
      <c r="S380" s="123"/>
      <c r="T380" s="22">
        <v>84</v>
      </c>
      <c r="U380" s="195" t="s">
        <v>199</v>
      </c>
      <c r="V380" s="257" t="s">
        <v>222</v>
      </c>
      <c r="W380" s="196"/>
      <c r="X380" s="197" t="s">
        <v>37</v>
      </c>
      <c r="Y380" s="179"/>
    </row>
    <row r="381" spans="2:27" x14ac:dyDescent="0.25">
      <c r="B381" s="34">
        <v>45096</v>
      </c>
      <c r="C381" s="51"/>
      <c r="D381" s="26">
        <v>107.04</v>
      </c>
      <c r="E381" s="26"/>
      <c r="F381" s="26"/>
      <c r="G381" s="26"/>
      <c r="H381" s="26"/>
      <c r="I381" s="51"/>
      <c r="J381" s="26">
        <v>144</v>
      </c>
      <c r="K381" s="51"/>
      <c r="L381" s="26"/>
      <c r="M381" s="51"/>
      <c r="N381" s="52" t="s">
        <v>37</v>
      </c>
      <c r="O381" s="129">
        <v>241.5</v>
      </c>
      <c r="P381" s="147">
        <v>225.5</v>
      </c>
      <c r="Q381" s="51"/>
      <c r="R381" s="122" t="s">
        <v>37</v>
      </c>
      <c r="S381" s="123" t="s">
        <v>37</v>
      </c>
      <c r="T381" s="22">
        <v>75.900000000000006</v>
      </c>
      <c r="U381" s="195" t="s">
        <v>199</v>
      </c>
      <c r="V381" s="257" t="s">
        <v>222</v>
      </c>
      <c r="W381" s="196" t="s">
        <v>37</v>
      </c>
      <c r="X381" s="291">
        <v>8.91</v>
      </c>
      <c r="Y381" s="198" t="s">
        <v>37</v>
      </c>
    </row>
    <row r="382" spans="2:27" x14ac:dyDescent="0.25">
      <c r="B382" s="34">
        <v>45098</v>
      </c>
      <c r="C382" s="125"/>
      <c r="D382" s="26">
        <v>112.8</v>
      </c>
      <c r="E382" s="26"/>
      <c r="F382" s="26"/>
      <c r="G382" s="26"/>
      <c r="H382" s="26"/>
      <c r="I382" s="51"/>
      <c r="J382" s="26">
        <v>103.4</v>
      </c>
      <c r="K382" s="51"/>
      <c r="L382" s="26"/>
      <c r="M382" s="51"/>
      <c r="N382" s="52" t="s">
        <v>37</v>
      </c>
      <c r="O382" s="129">
        <v>246.75</v>
      </c>
      <c r="P382" s="147">
        <v>199.5</v>
      </c>
      <c r="Q382" s="51"/>
      <c r="R382" s="122"/>
      <c r="S382" s="123"/>
      <c r="T382" s="123" t="s">
        <v>226</v>
      </c>
      <c r="U382" s="195" t="s">
        <v>199</v>
      </c>
      <c r="V382" s="257" t="s">
        <v>222</v>
      </c>
      <c r="W382" s="196"/>
      <c r="X382" s="197" t="s">
        <v>199</v>
      </c>
      <c r="Y382" s="179"/>
    </row>
    <row r="383" spans="2:27" x14ac:dyDescent="0.25">
      <c r="B383" s="34">
        <v>45100</v>
      </c>
      <c r="C383" s="51"/>
      <c r="D383" s="26">
        <v>119.46</v>
      </c>
      <c r="E383" s="26"/>
      <c r="F383" s="26"/>
      <c r="G383" s="26"/>
      <c r="H383" s="26"/>
      <c r="I383" s="51"/>
      <c r="J383" s="26">
        <v>134.19999999999999</v>
      </c>
      <c r="K383" s="51"/>
      <c r="L383" s="26"/>
      <c r="M383" s="51"/>
      <c r="N383" s="52" t="s">
        <v>37</v>
      </c>
      <c r="O383" s="129">
        <v>215.25</v>
      </c>
      <c r="P383" s="54" t="s">
        <v>220</v>
      </c>
      <c r="Q383" s="51"/>
      <c r="R383" s="122"/>
      <c r="S383" s="123"/>
      <c r="T383" s="123" t="s">
        <v>226</v>
      </c>
      <c r="U383" s="195" t="s">
        <v>199</v>
      </c>
      <c r="V383" s="257" t="s">
        <v>222</v>
      </c>
      <c r="W383" s="196"/>
      <c r="X383" s="197" t="s">
        <v>199</v>
      </c>
      <c r="Y383" s="179"/>
    </row>
    <row r="384" spans="2:27" x14ac:dyDescent="0.25">
      <c r="B384" s="34">
        <v>45103</v>
      </c>
      <c r="C384" s="51"/>
      <c r="D384" s="26">
        <v>108.46</v>
      </c>
      <c r="E384" s="26"/>
      <c r="F384" s="26"/>
      <c r="G384" s="26"/>
      <c r="H384" s="26"/>
      <c r="I384" s="51"/>
      <c r="J384" s="26">
        <v>127.6</v>
      </c>
      <c r="K384" s="51"/>
      <c r="L384" s="26"/>
      <c r="M384" s="51"/>
      <c r="N384" s="52" t="s">
        <v>37</v>
      </c>
      <c r="O384" s="129">
        <v>225.75</v>
      </c>
      <c r="P384" s="54" t="s">
        <v>220</v>
      </c>
      <c r="Q384" s="51"/>
      <c r="R384" s="122" t="s">
        <v>37</v>
      </c>
      <c r="S384" s="123" t="s">
        <v>37</v>
      </c>
      <c r="T384" s="123" t="s">
        <v>226</v>
      </c>
      <c r="U384" s="195" t="s">
        <v>199</v>
      </c>
      <c r="V384" s="257" t="s">
        <v>222</v>
      </c>
      <c r="W384" s="196" t="s">
        <v>37</v>
      </c>
      <c r="X384" s="197" t="s">
        <v>199</v>
      </c>
      <c r="Y384" s="198" t="s">
        <v>37</v>
      </c>
    </row>
    <row r="385" spans="2:25" x14ac:dyDescent="0.25">
      <c r="B385" s="34">
        <v>45105</v>
      </c>
      <c r="C385" s="51"/>
      <c r="D385" s="26">
        <v>80.08</v>
      </c>
      <c r="E385" s="26"/>
      <c r="F385" s="26"/>
      <c r="G385" s="26"/>
      <c r="H385" s="26"/>
      <c r="I385" s="51"/>
      <c r="J385" s="26">
        <v>129.80000000000001</v>
      </c>
      <c r="K385" s="51"/>
      <c r="L385" s="26"/>
      <c r="M385" s="51"/>
      <c r="N385" s="52" t="s">
        <v>37</v>
      </c>
      <c r="O385" s="129">
        <v>231</v>
      </c>
      <c r="P385" s="54" t="s">
        <v>220</v>
      </c>
      <c r="Q385" s="51"/>
      <c r="R385" s="122"/>
      <c r="S385" s="123"/>
      <c r="T385" s="123" t="s">
        <v>226</v>
      </c>
      <c r="U385" s="195" t="s">
        <v>199</v>
      </c>
      <c r="V385" s="257" t="s">
        <v>222</v>
      </c>
      <c r="W385" s="196"/>
      <c r="X385" s="197" t="s">
        <v>199</v>
      </c>
      <c r="Y385" s="179"/>
    </row>
    <row r="386" spans="2:25" x14ac:dyDescent="0.25">
      <c r="B386" s="34">
        <v>45107</v>
      </c>
      <c r="C386" s="51"/>
      <c r="D386" s="26">
        <v>116.64</v>
      </c>
      <c r="E386" s="26"/>
      <c r="F386" s="26"/>
      <c r="G386" s="26"/>
      <c r="H386" s="26"/>
      <c r="I386" s="51"/>
      <c r="J386" s="26">
        <v>132</v>
      </c>
      <c r="K386" s="51"/>
      <c r="L386" s="26"/>
      <c r="M386" s="51"/>
      <c r="N386" s="52" t="s">
        <v>37</v>
      </c>
      <c r="O386" s="129">
        <v>225.75</v>
      </c>
      <c r="P386" s="54" t="s">
        <v>220</v>
      </c>
      <c r="Q386" s="51"/>
      <c r="R386" s="122"/>
      <c r="S386" s="123"/>
      <c r="T386" s="123" t="s">
        <v>226</v>
      </c>
      <c r="U386" s="195" t="s">
        <v>199</v>
      </c>
      <c r="V386" s="257" t="s">
        <v>222</v>
      </c>
      <c r="W386" s="196"/>
      <c r="X386" s="197" t="s">
        <v>199</v>
      </c>
      <c r="Y386" s="179"/>
    </row>
    <row r="387" spans="2:25" x14ac:dyDescent="0.25">
      <c r="B387" s="34">
        <v>45110</v>
      </c>
      <c r="C387" s="51"/>
      <c r="D387" s="26">
        <v>122.64</v>
      </c>
      <c r="E387" s="26"/>
      <c r="F387" s="26"/>
      <c r="G387" s="26"/>
      <c r="H387" s="26"/>
      <c r="I387" s="51"/>
      <c r="J387" s="26">
        <v>134.4</v>
      </c>
      <c r="K387" s="51"/>
      <c r="L387" s="26"/>
      <c r="M387" s="51"/>
      <c r="N387" s="52" t="s">
        <v>37</v>
      </c>
      <c r="O387" s="124" t="s">
        <v>46</v>
      </c>
      <c r="P387" s="54" t="s">
        <v>220</v>
      </c>
      <c r="Q387" s="51"/>
      <c r="R387" s="122" t="s">
        <v>37</v>
      </c>
      <c r="S387" s="123" t="s">
        <v>37</v>
      </c>
      <c r="T387" s="123" t="s">
        <v>226</v>
      </c>
      <c r="U387" s="195" t="s">
        <v>199</v>
      </c>
      <c r="V387" s="257" t="s">
        <v>222</v>
      </c>
      <c r="W387" s="196" t="s">
        <v>37</v>
      </c>
      <c r="X387" s="197" t="s">
        <v>199</v>
      </c>
      <c r="Y387" s="198" t="s">
        <v>37</v>
      </c>
    </row>
    <row r="388" spans="2:25" x14ac:dyDescent="0.25">
      <c r="B388" s="34">
        <v>45112</v>
      </c>
      <c r="C388" s="125"/>
      <c r="D388" s="26">
        <v>122.4</v>
      </c>
      <c r="E388" s="26"/>
      <c r="F388" s="26"/>
      <c r="G388" s="26"/>
      <c r="H388" s="26"/>
      <c r="I388" s="51"/>
      <c r="J388" s="26">
        <v>134.4</v>
      </c>
      <c r="K388" s="51"/>
      <c r="L388" s="26"/>
      <c r="M388" s="51"/>
      <c r="N388" s="52" t="s">
        <v>37</v>
      </c>
      <c r="O388" s="124" t="s">
        <v>46</v>
      </c>
      <c r="P388" s="54" t="s">
        <v>220</v>
      </c>
      <c r="Q388" s="51"/>
      <c r="R388" s="122"/>
      <c r="S388" s="123"/>
      <c r="T388" s="123" t="s">
        <v>226</v>
      </c>
      <c r="U388" s="195" t="s">
        <v>199</v>
      </c>
      <c r="V388" s="257" t="s">
        <v>222</v>
      </c>
      <c r="W388" s="196"/>
      <c r="X388" s="197" t="s">
        <v>199</v>
      </c>
      <c r="Y388" s="179"/>
    </row>
    <row r="389" spans="2:25" x14ac:dyDescent="0.25">
      <c r="B389" s="34">
        <v>45114</v>
      </c>
      <c r="C389" s="51"/>
      <c r="D389" s="26">
        <v>91.52</v>
      </c>
      <c r="E389" s="26"/>
      <c r="F389" s="26"/>
      <c r="G389" s="26"/>
      <c r="H389" s="26"/>
      <c r="I389" s="51"/>
      <c r="J389" s="26">
        <v>116.6</v>
      </c>
      <c r="K389" s="51"/>
      <c r="L389" s="26"/>
      <c r="M389" s="51"/>
      <c r="N389" s="52" t="s">
        <v>37</v>
      </c>
      <c r="O389" s="124" t="s">
        <v>46</v>
      </c>
      <c r="P389" s="54" t="s">
        <v>220</v>
      </c>
      <c r="Q389" s="51"/>
      <c r="R389" s="122"/>
      <c r="S389" s="123"/>
      <c r="T389" s="123" t="s">
        <v>226</v>
      </c>
      <c r="U389" s="195" t="s">
        <v>199</v>
      </c>
      <c r="V389" s="257" t="s">
        <v>222</v>
      </c>
      <c r="W389" s="196"/>
      <c r="X389" s="197" t="s">
        <v>199</v>
      </c>
      <c r="Y389" s="179"/>
    </row>
    <row r="390" spans="2:25" x14ac:dyDescent="0.25">
      <c r="B390" s="34">
        <v>45117</v>
      </c>
      <c r="C390" s="125"/>
      <c r="D390" s="26">
        <v>140.63999999999999</v>
      </c>
      <c r="E390" s="26"/>
      <c r="F390" s="26"/>
      <c r="G390" s="26"/>
      <c r="H390" s="26"/>
      <c r="I390" s="51"/>
      <c r="J390" s="26">
        <v>127.6</v>
      </c>
      <c r="K390" s="51"/>
      <c r="L390" s="26"/>
      <c r="M390" s="51"/>
      <c r="N390" s="52" t="s">
        <v>37</v>
      </c>
      <c r="O390" s="124" t="s">
        <v>46</v>
      </c>
      <c r="P390" s="54" t="s">
        <v>220</v>
      </c>
      <c r="Q390" s="51"/>
      <c r="R390" s="122" t="s">
        <v>37</v>
      </c>
      <c r="S390" s="123" t="s">
        <v>37</v>
      </c>
      <c r="T390" s="123" t="s">
        <v>226</v>
      </c>
      <c r="U390" s="195" t="s">
        <v>199</v>
      </c>
      <c r="V390" s="257" t="s">
        <v>222</v>
      </c>
      <c r="W390" s="196" t="s">
        <v>37</v>
      </c>
      <c r="X390" s="197" t="s">
        <v>199</v>
      </c>
      <c r="Y390" s="198" t="s">
        <v>37</v>
      </c>
    </row>
    <row r="391" spans="2:25" x14ac:dyDescent="0.25">
      <c r="B391" s="34">
        <v>45119</v>
      </c>
      <c r="C391" s="51"/>
      <c r="D391" s="26">
        <v>131.78</v>
      </c>
      <c r="E391" s="26"/>
      <c r="F391" s="26"/>
      <c r="G391" s="26"/>
      <c r="H391" s="26"/>
      <c r="I391" s="51"/>
      <c r="J391" s="26">
        <v>134.19999999999999</v>
      </c>
      <c r="K391" s="51"/>
      <c r="L391" s="26"/>
      <c r="M391" s="51"/>
      <c r="N391" s="52" t="s">
        <v>37</v>
      </c>
      <c r="O391" s="124" t="s">
        <v>46</v>
      </c>
      <c r="P391" s="54" t="s">
        <v>220</v>
      </c>
      <c r="Q391" s="51"/>
      <c r="R391" s="122"/>
      <c r="S391" s="123"/>
      <c r="T391" s="22">
        <v>23.98</v>
      </c>
      <c r="U391" s="195" t="s">
        <v>199</v>
      </c>
      <c r="V391" s="257" t="s">
        <v>222</v>
      </c>
      <c r="W391" s="196"/>
      <c r="X391" s="197" t="s">
        <v>199</v>
      </c>
      <c r="Y391" s="179"/>
    </row>
    <row r="392" spans="2:25" x14ac:dyDescent="0.25">
      <c r="B392" s="34">
        <v>45121</v>
      </c>
      <c r="C392" s="51"/>
      <c r="D392" s="26">
        <v>136.08000000000001</v>
      </c>
      <c r="E392" s="26"/>
      <c r="F392" s="26"/>
      <c r="G392" s="26"/>
      <c r="H392" s="26"/>
      <c r="I392" s="51"/>
      <c r="J392" s="26">
        <v>134.19999999999999</v>
      </c>
      <c r="K392" s="51"/>
      <c r="L392" s="26"/>
      <c r="M392" s="51"/>
      <c r="N392" s="52" t="s">
        <v>37</v>
      </c>
      <c r="O392" s="124" t="s">
        <v>46</v>
      </c>
      <c r="P392" s="54" t="s">
        <v>220</v>
      </c>
      <c r="Q392" s="51"/>
      <c r="R392" s="122"/>
      <c r="S392" s="123"/>
      <c r="T392" s="22">
        <v>28.08</v>
      </c>
      <c r="U392" s="195" t="s">
        <v>199</v>
      </c>
      <c r="V392" s="257" t="s">
        <v>222</v>
      </c>
      <c r="W392" s="196"/>
      <c r="X392" s="197" t="s">
        <v>199</v>
      </c>
      <c r="Y392" s="179"/>
    </row>
    <row r="393" spans="2:25" x14ac:dyDescent="0.25">
      <c r="B393" s="34">
        <v>45124</v>
      </c>
      <c r="C393" s="51"/>
      <c r="D393" s="26">
        <v>94.08</v>
      </c>
      <c r="E393" s="26"/>
      <c r="F393" s="26"/>
      <c r="G393" s="26"/>
      <c r="H393" s="26"/>
      <c r="I393" s="51"/>
      <c r="J393" s="26">
        <v>122.4</v>
      </c>
      <c r="K393" s="51"/>
      <c r="L393" s="26"/>
      <c r="M393" s="51"/>
      <c r="N393" s="52" t="s">
        <v>37</v>
      </c>
      <c r="O393" s="124" t="s">
        <v>46</v>
      </c>
      <c r="P393" s="54" t="s">
        <v>220</v>
      </c>
      <c r="Q393" s="51"/>
      <c r="R393" s="122" t="s">
        <v>37</v>
      </c>
      <c r="S393" s="123" t="s">
        <v>37</v>
      </c>
      <c r="T393" s="22">
        <v>14.4</v>
      </c>
      <c r="U393" s="195" t="s">
        <v>199</v>
      </c>
      <c r="V393" s="257" t="s">
        <v>222</v>
      </c>
      <c r="W393" s="196" t="s">
        <v>37</v>
      </c>
      <c r="X393" s="197" t="s">
        <v>199</v>
      </c>
      <c r="Y393" s="198" t="s">
        <v>37</v>
      </c>
    </row>
    <row r="394" spans="2:25" x14ac:dyDescent="0.25">
      <c r="B394" s="34">
        <v>45126</v>
      </c>
      <c r="C394" s="51"/>
      <c r="D394" s="26">
        <v>144.24</v>
      </c>
      <c r="E394" s="26"/>
      <c r="F394" s="26"/>
      <c r="G394" s="26"/>
      <c r="H394" s="26"/>
      <c r="I394" s="51"/>
      <c r="J394" s="26">
        <v>134.4</v>
      </c>
      <c r="K394" s="51"/>
      <c r="L394" s="26"/>
      <c r="M394" s="51"/>
      <c r="N394" s="52" t="s">
        <v>37</v>
      </c>
      <c r="O394" s="124" t="s">
        <v>46</v>
      </c>
      <c r="P394" s="54" t="s">
        <v>220</v>
      </c>
      <c r="Q394" s="51"/>
      <c r="R394" s="122"/>
      <c r="S394" s="123"/>
      <c r="T394" s="22">
        <v>21.18</v>
      </c>
      <c r="U394" s="195" t="s">
        <v>199</v>
      </c>
      <c r="V394" s="257" t="s">
        <v>222</v>
      </c>
      <c r="W394" s="196"/>
      <c r="X394" s="197" t="s">
        <v>199</v>
      </c>
      <c r="Y394" s="179"/>
    </row>
    <row r="395" spans="2:25" x14ac:dyDescent="0.25">
      <c r="B395" s="34">
        <v>45128</v>
      </c>
      <c r="C395" s="125"/>
      <c r="D395" s="26">
        <v>99.66</v>
      </c>
      <c r="E395" s="26"/>
      <c r="F395" s="26"/>
      <c r="G395" s="26"/>
      <c r="H395" s="26"/>
      <c r="I395" s="51"/>
      <c r="J395" s="26">
        <v>119.7</v>
      </c>
      <c r="K395" s="51"/>
      <c r="L395" s="26"/>
      <c r="M395" s="51"/>
      <c r="N395" s="52" t="s">
        <v>37</v>
      </c>
      <c r="O395" s="124" t="s">
        <v>46</v>
      </c>
      <c r="P395" s="54" t="s">
        <v>220</v>
      </c>
      <c r="Q395" s="51"/>
      <c r="R395" s="122"/>
      <c r="S395" s="123"/>
      <c r="T395" s="22">
        <v>24.78</v>
      </c>
      <c r="U395" s="195" t="s">
        <v>199</v>
      </c>
      <c r="V395" s="257" t="s">
        <v>222</v>
      </c>
      <c r="W395" s="196"/>
      <c r="X395" s="197" t="s">
        <v>199</v>
      </c>
      <c r="Y395" s="179"/>
    </row>
    <row r="396" spans="2:25" x14ac:dyDescent="0.25">
      <c r="B396" s="34">
        <v>45131</v>
      </c>
      <c r="C396" s="51"/>
      <c r="D396" s="26">
        <v>110.88</v>
      </c>
      <c r="E396" s="26"/>
      <c r="F396" s="26"/>
      <c r="G396" s="26"/>
      <c r="H396" s="26"/>
      <c r="I396" s="51"/>
      <c r="J396" s="26">
        <v>127.6</v>
      </c>
      <c r="K396" s="51"/>
      <c r="L396" s="26"/>
      <c r="M396" s="51"/>
      <c r="N396" s="52" t="s">
        <v>37</v>
      </c>
      <c r="O396" s="124" t="s">
        <v>46</v>
      </c>
      <c r="P396" s="54" t="s">
        <v>220</v>
      </c>
      <c r="Q396" s="51"/>
      <c r="R396" s="122" t="s">
        <v>37</v>
      </c>
      <c r="S396" s="123" t="s">
        <v>37</v>
      </c>
      <c r="T396" s="22">
        <v>36.119999999999997</v>
      </c>
      <c r="U396" s="195" t="s">
        <v>199</v>
      </c>
      <c r="V396" s="257" t="s">
        <v>222</v>
      </c>
      <c r="W396" s="196" t="s">
        <v>37</v>
      </c>
      <c r="X396" s="197" t="s">
        <v>199</v>
      </c>
      <c r="Y396" s="198" t="s">
        <v>37</v>
      </c>
    </row>
    <row r="397" spans="2:25" x14ac:dyDescent="0.25">
      <c r="B397" s="34">
        <v>45133</v>
      </c>
      <c r="C397" s="51"/>
      <c r="D397" s="26">
        <v>126.5</v>
      </c>
      <c r="E397" s="26"/>
      <c r="F397" s="26"/>
      <c r="G397" s="26"/>
      <c r="H397" s="26"/>
      <c r="I397" s="51"/>
      <c r="J397" s="26">
        <v>134.4</v>
      </c>
      <c r="K397" s="51"/>
      <c r="L397" s="26"/>
      <c r="M397" s="51"/>
      <c r="N397" s="52" t="s">
        <v>37</v>
      </c>
      <c r="O397" s="124" t="s">
        <v>46</v>
      </c>
      <c r="P397" s="54" t="s">
        <v>220</v>
      </c>
      <c r="Q397" s="51"/>
      <c r="R397" s="122"/>
      <c r="S397" s="123"/>
      <c r="T397" s="22">
        <v>43.74</v>
      </c>
      <c r="U397" s="195" t="s">
        <v>199</v>
      </c>
      <c r="V397" s="257" t="s">
        <v>222</v>
      </c>
      <c r="W397" s="196"/>
      <c r="X397" s="197" t="s">
        <v>199</v>
      </c>
      <c r="Y397" s="179"/>
    </row>
    <row r="398" spans="2:25" x14ac:dyDescent="0.25">
      <c r="B398" s="34">
        <v>45135</v>
      </c>
      <c r="C398" s="125"/>
      <c r="D398" s="26">
        <v>117.12</v>
      </c>
      <c r="E398" s="59"/>
      <c r="F398" s="59"/>
      <c r="G398" s="59"/>
      <c r="H398" s="59"/>
      <c r="I398" s="125"/>
      <c r="J398" s="26">
        <v>132</v>
      </c>
      <c r="K398" s="125"/>
      <c r="L398" s="26"/>
      <c r="M398" s="125"/>
      <c r="N398" s="52" t="s">
        <v>37</v>
      </c>
      <c r="O398" s="124" t="s">
        <v>46</v>
      </c>
      <c r="P398" s="54" t="s">
        <v>220</v>
      </c>
      <c r="Q398" s="125"/>
      <c r="R398" s="122"/>
      <c r="S398" s="123"/>
      <c r="T398" s="22">
        <v>33.299999999999997</v>
      </c>
      <c r="U398" s="195" t="s">
        <v>199</v>
      </c>
      <c r="V398" s="257" t="s">
        <v>222</v>
      </c>
      <c r="W398" s="196"/>
      <c r="X398" s="197" t="s">
        <v>199</v>
      </c>
      <c r="Y398" s="198"/>
    </row>
    <row r="399" spans="2:25" x14ac:dyDescent="0.25">
      <c r="B399" s="34">
        <v>45138</v>
      </c>
      <c r="C399" s="125"/>
      <c r="D399" s="26">
        <v>130.08000000000001</v>
      </c>
      <c r="E399" s="59"/>
      <c r="F399" s="59"/>
      <c r="G399" s="59"/>
      <c r="H399" s="59"/>
      <c r="I399" s="125"/>
      <c r="J399" s="26">
        <v>167.2</v>
      </c>
      <c r="K399" s="125"/>
      <c r="L399" s="26"/>
      <c r="M399" s="125"/>
      <c r="N399" s="52" t="s">
        <v>37</v>
      </c>
      <c r="O399" s="124" t="s">
        <v>37</v>
      </c>
      <c r="P399" s="54" t="s">
        <v>220</v>
      </c>
      <c r="Q399" s="125"/>
      <c r="R399" s="122" t="s">
        <v>37</v>
      </c>
      <c r="S399" s="123" t="s">
        <v>37</v>
      </c>
      <c r="T399" s="22">
        <v>44.88</v>
      </c>
      <c r="U399" s="195" t="s">
        <v>199</v>
      </c>
      <c r="V399" s="257" t="s">
        <v>222</v>
      </c>
      <c r="W399" s="196" t="s">
        <v>37</v>
      </c>
      <c r="X399" s="291">
        <v>41.54</v>
      </c>
      <c r="Y399" s="198" t="s">
        <v>37</v>
      </c>
    </row>
    <row r="400" spans="2:25" x14ac:dyDescent="0.25">
      <c r="B400" s="34">
        <v>45140</v>
      </c>
      <c r="C400" s="125"/>
      <c r="D400" s="26">
        <v>105.6</v>
      </c>
      <c r="E400" s="59"/>
      <c r="F400" s="59"/>
      <c r="G400" s="59"/>
      <c r="H400" s="59"/>
      <c r="I400" s="125"/>
      <c r="J400" s="26">
        <v>132</v>
      </c>
      <c r="K400" s="125"/>
      <c r="L400" s="26"/>
      <c r="M400" s="125"/>
      <c r="N400" s="52" t="s">
        <v>37</v>
      </c>
      <c r="O400" s="124" t="s">
        <v>37</v>
      </c>
      <c r="P400" s="54" t="s">
        <v>220</v>
      </c>
      <c r="Q400" s="125"/>
      <c r="R400" s="122"/>
      <c r="S400" s="123"/>
      <c r="T400" s="22">
        <v>21.18</v>
      </c>
      <c r="U400" s="195" t="s">
        <v>199</v>
      </c>
      <c r="V400" s="257" t="s">
        <v>222</v>
      </c>
      <c r="W400" s="196"/>
      <c r="X400" s="197" t="s">
        <v>199</v>
      </c>
      <c r="Y400" s="198"/>
    </row>
    <row r="401" spans="2:25" x14ac:dyDescent="0.25">
      <c r="B401" s="34">
        <v>45142</v>
      </c>
      <c r="C401" s="51"/>
      <c r="D401" s="26">
        <v>103.44</v>
      </c>
      <c r="E401" s="26"/>
      <c r="F401" s="26"/>
      <c r="G401" s="26"/>
      <c r="H401" s="26"/>
      <c r="I401" s="51"/>
      <c r="J401" s="26">
        <v>129.80000000000001</v>
      </c>
      <c r="K401" s="51"/>
      <c r="L401" s="26"/>
      <c r="M401" s="51"/>
      <c r="N401" s="52" t="s">
        <v>37</v>
      </c>
      <c r="O401" s="124" t="s">
        <v>46</v>
      </c>
      <c r="P401" s="54" t="s">
        <v>220</v>
      </c>
      <c r="Q401" s="51"/>
      <c r="R401" s="122"/>
      <c r="S401" s="123"/>
      <c r="T401" s="123" t="s">
        <v>46</v>
      </c>
      <c r="U401" s="195" t="s">
        <v>199</v>
      </c>
      <c r="V401" s="257" t="s">
        <v>222</v>
      </c>
      <c r="W401" s="196"/>
      <c r="X401" s="197" t="s">
        <v>199</v>
      </c>
      <c r="Y401" s="179"/>
    </row>
    <row r="402" spans="2:25" x14ac:dyDescent="0.25">
      <c r="B402" s="34">
        <v>45145</v>
      </c>
      <c r="C402" s="51"/>
      <c r="D402" s="26">
        <v>95.7</v>
      </c>
      <c r="E402" s="26"/>
      <c r="F402" s="26"/>
      <c r="G402" s="26"/>
      <c r="H402" s="26"/>
      <c r="I402" s="51"/>
      <c r="J402" s="26">
        <v>134.19999999999999</v>
      </c>
      <c r="K402" s="51"/>
      <c r="L402" s="26"/>
      <c r="M402" s="51"/>
      <c r="N402" s="52" t="s">
        <v>37</v>
      </c>
      <c r="O402" s="124" t="s">
        <v>46</v>
      </c>
      <c r="P402" s="54" t="s">
        <v>220</v>
      </c>
      <c r="Q402" s="51"/>
      <c r="R402" s="122" t="s">
        <v>37</v>
      </c>
      <c r="S402" s="123" t="s">
        <v>37</v>
      </c>
      <c r="T402" s="123" t="s">
        <v>46</v>
      </c>
      <c r="U402" s="195" t="s">
        <v>199</v>
      </c>
      <c r="V402" s="257" t="s">
        <v>222</v>
      </c>
      <c r="W402" s="196" t="s">
        <v>37</v>
      </c>
      <c r="X402" s="291">
        <v>5.0599999999999996</v>
      </c>
      <c r="Y402" s="198" t="s">
        <v>37</v>
      </c>
    </row>
    <row r="403" spans="2:25" x14ac:dyDescent="0.25">
      <c r="B403" s="34">
        <v>45147</v>
      </c>
      <c r="C403" s="51"/>
      <c r="D403" s="26">
        <v>117.48</v>
      </c>
      <c r="E403" s="26"/>
      <c r="F403" s="26"/>
      <c r="G403" s="26"/>
      <c r="H403" s="26"/>
      <c r="I403" s="51"/>
      <c r="J403" s="26">
        <v>117.48</v>
      </c>
      <c r="K403" s="51"/>
      <c r="L403" s="26"/>
      <c r="M403" s="51"/>
      <c r="N403" s="52" t="s">
        <v>37</v>
      </c>
      <c r="O403" s="124" t="s">
        <v>46</v>
      </c>
      <c r="P403" s="54" t="s">
        <v>220</v>
      </c>
      <c r="Q403" s="51"/>
      <c r="R403" s="122"/>
      <c r="S403" s="123"/>
      <c r="T403" s="123" t="s">
        <v>46</v>
      </c>
      <c r="U403" s="195" t="s">
        <v>199</v>
      </c>
      <c r="V403" s="257" t="s">
        <v>222</v>
      </c>
      <c r="W403" s="196"/>
      <c r="X403" s="197" t="s">
        <v>199</v>
      </c>
      <c r="Y403" s="179"/>
    </row>
    <row r="404" spans="2:25" x14ac:dyDescent="0.25">
      <c r="B404" s="34">
        <v>45149</v>
      </c>
      <c r="C404" s="51"/>
      <c r="D404" s="26">
        <v>113.52</v>
      </c>
      <c r="E404" s="26"/>
      <c r="F404" s="26"/>
      <c r="G404" s="26"/>
      <c r="H404" s="26"/>
      <c r="I404" s="51"/>
      <c r="J404" s="26">
        <v>134.4</v>
      </c>
      <c r="K404" s="51"/>
      <c r="L404" s="26"/>
      <c r="M404" s="51"/>
      <c r="N404" s="52" t="s">
        <v>37</v>
      </c>
      <c r="O404" s="124" t="s">
        <v>46</v>
      </c>
      <c r="P404" s="54" t="s">
        <v>220</v>
      </c>
      <c r="Q404" s="51"/>
      <c r="R404" s="122"/>
      <c r="S404" s="123"/>
      <c r="T404" s="123" t="s">
        <v>46</v>
      </c>
      <c r="U404" s="195" t="s">
        <v>199</v>
      </c>
      <c r="V404" s="257" t="s">
        <v>222</v>
      </c>
      <c r="W404" s="196"/>
      <c r="X404" s="197" t="s">
        <v>199</v>
      </c>
      <c r="Y404" s="179"/>
    </row>
    <row r="405" spans="2:25" x14ac:dyDescent="0.25">
      <c r="B405" s="34">
        <v>45154</v>
      </c>
      <c r="C405" s="51"/>
      <c r="D405" s="26">
        <v>113.36</v>
      </c>
      <c r="E405" s="26"/>
      <c r="F405" s="26"/>
      <c r="G405" s="26"/>
      <c r="H405" s="26"/>
      <c r="I405" s="51"/>
      <c r="J405" s="26">
        <v>138.6</v>
      </c>
      <c r="K405" s="51"/>
      <c r="L405" s="26"/>
      <c r="M405" s="51"/>
      <c r="N405" s="52" t="s">
        <v>37</v>
      </c>
      <c r="O405" s="124" t="s">
        <v>46</v>
      </c>
      <c r="P405" s="54" t="s">
        <v>220</v>
      </c>
      <c r="Q405" s="51"/>
      <c r="R405" s="122" t="s">
        <v>37</v>
      </c>
      <c r="S405" s="123" t="s">
        <v>37</v>
      </c>
      <c r="T405" s="22">
        <v>21.18</v>
      </c>
      <c r="U405" s="195" t="s">
        <v>199</v>
      </c>
      <c r="V405" s="257" t="s">
        <v>222</v>
      </c>
      <c r="W405" s="196" t="s">
        <v>37</v>
      </c>
      <c r="X405" s="197" t="s">
        <v>199</v>
      </c>
      <c r="Y405" s="198" t="s">
        <v>37</v>
      </c>
    </row>
    <row r="406" spans="2:25" x14ac:dyDescent="0.25">
      <c r="B406" s="34">
        <v>45156</v>
      </c>
      <c r="C406" s="51"/>
      <c r="D406" s="26">
        <v>98.78</v>
      </c>
      <c r="E406" s="26"/>
      <c r="F406" s="26"/>
      <c r="G406" s="26"/>
      <c r="H406" s="26"/>
      <c r="I406" s="51"/>
      <c r="J406" s="26">
        <v>136.4</v>
      </c>
      <c r="K406" s="51"/>
      <c r="L406" s="26"/>
      <c r="M406" s="51"/>
      <c r="N406" s="52" t="s">
        <v>37</v>
      </c>
      <c r="O406" s="124" t="s">
        <v>46</v>
      </c>
      <c r="P406" s="54" t="s">
        <v>220</v>
      </c>
      <c r="Q406" s="51"/>
      <c r="R406" s="122"/>
      <c r="S406" s="123"/>
      <c r="T406" s="123" t="s">
        <v>46</v>
      </c>
      <c r="U406" s="195" t="s">
        <v>199</v>
      </c>
      <c r="V406" s="257" t="s">
        <v>222</v>
      </c>
      <c r="W406" s="196"/>
      <c r="X406" s="197" t="s">
        <v>199</v>
      </c>
      <c r="Y406" s="179"/>
    </row>
    <row r="407" spans="2:25" x14ac:dyDescent="0.25">
      <c r="B407" s="34">
        <v>45159</v>
      </c>
      <c r="C407" s="51"/>
      <c r="D407" s="26">
        <v>149.6</v>
      </c>
      <c r="E407" s="26"/>
      <c r="F407" s="26"/>
      <c r="G407" s="26"/>
      <c r="H407" s="26"/>
      <c r="I407" s="51"/>
      <c r="J407" s="26">
        <v>138.6</v>
      </c>
      <c r="K407" s="51"/>
      <c r="L407" s="26"/>
      <c r="M407" s="51"/>
      <c r="N407" s="52" t="s">
        <v>37</v>
      </c>
      <c r="O407" s="124" t="s">
        <v>37</v>
      </c>
      <c r="P407" s="54" t="s">
        <v>220</v>
      </c>
      <c r="Q407" s="51"/>
      <c r="R407" s="122" t="s">
        <v>37</v>
      </c>
      <c r="S407" s="123" t="s">
        <v>37</v>
      </c>
      <c r="T407" s="22">
        <v>25.32</v>
      </c>
      <c r="U407" s="195" t="s">
        <v>199</v>
      </c>
      <c r="V407" s="257" t="s">
        <v>222</v>
      </c>
      <c r="W407" s="196" t="s">
        <v>37</v>
      </c>
      <c r="X407" s="197" t="s">
        <v>37</v>
      </c>
      <c r="Y407" s="198" t="s">
        <v>37</v>
      </c>
    </row>
    <row r="408" spans="2:25" x14ac:dyDescent="0.25">
      <c r="B408" s="34">
        <v>45161</v>
      </c>
      <c r="C408" s="51"/>
      <c r="D408" s="26">
        <v>96.6</v>
      </c>
      <c r="E408" s="26"/>
      <c r="F408" s="26"/>
      <c r="G408" s="26"/>
      <c r="H408" s="26"/>
      <c r="I408" s="51"/>
      <c r="J408" s="26">
        <v>121</v>
      </c>
      <c r="K408" s="51"/>
      <c r="L408" s="26"/>
      <c r="M408" s="51"/>
      <c r="N408" s="52" t="s">
        <v>37</v>
      </c>
      <c r="O408" s="124" t="s">
        <v>37</v>
      </c>
      <c r="P408" s="54" t="s">
        <v>220</v>
      </c>
      <c r="Q408" s="51"/>
      <c r="R408" s="122"/>
      <c r="S408" s="123"/>
      <c r="T408" s="22">
        <v>17.940000000000001</v>
      </c>
      <c r="U408" s="195" t="s">
        <v>199</v>
      </c>
      <c r="V408" s="257" t="s">
        <v>222</v>
      </c>
      <c r="W408" s="196"/>
      <c r="X408" s="197" t="s">
        <v>37</v>
      </c>
      <c r="Y408" s="179"/>
    </row>
    <row r="409" spans="2:25" x14ac:dyDescent="0.25">
      <c r="B409" s="34">
        <v>45163</v>
      </c>
      <c r="C409" s="51"/>
      <c r="D409" s="26">
        <v>79.59</v>
      </c>
      <c r="E409" s="26"/>
      <c r="F409" s="26"/>
      <c r="G409" s="26"/>
      <c r="H409" s="26"/>
      <c r="I409" s="51"/>
      <c r="J409" s="26"/>
      <c r="K409" s="51"/>
      <c r="L409" s="26"/>
      <c r="M409" s="51"/>
      <c r="N409" s="52" t="s">
        <v>37</v>
      </c>
      <c r="O409" s="124" t="s">
        <v>37</v>
      </c>
      <c r="P409" s="54" t="s">
        <v>220</v>
      </c>
      <c r="Q409" s="51"/>
      <c r="R409" s="122"/>
      <c r="S409" s="123"/>
      <c r="T409" s="22">
        <v>33.06</v>
      </c>
      <c r="U409" s="195" t="s">
        <v>199</v>
      </c>
      <c r="V409" s="257" t="s">
        <v>222</v>
      </c>
      <c r="W409" s="196"/>
      <c r="X409" s="197" t="s">
        <v>37</v>
      </c>
      <c r="Y409" s="179"/>
    </row>
    <row r="410" spans="2:25" x14ac:dyDescent="0.25">
      <c r="B410" s="34">
        <v>45166</v>
      </c>
      <c r="C410" s="125"/>
      <c r="D410" s="26">
        <v>125.16</v>
      </c>
      <c r="E410" s="26"/>
      <c r="F410" s="26"/>
      <c r="G410" s="26"/>
      <c r="H410" s="26"/>
      <c r="I410" s="51"/>
      <c r="J410" s="26"/>
      <c r="K410" s="51"/>
      <c r="L410" s="26"/>
      <c r="M410" s="51"/>
      <c r="N410" s="52" t="s">
        <v>37</v>
      </c>
      <c r="O410" s="124" t="s">
        <v>37</v>
      </c>
      <c r="P410" s="54" t="s">
        <v>220</v>
      </c>
      <c r="Q410" s="51"/>
      <c r="R410" s="122" t="s">
        <v>37</v>
      </c>
      <c r="S410" s="123" t="s">
        <v>37</v>
      </c>
      <c r="T410" s="123" t="s">
        <v>46</v>
      </c>
      <c r="U410" s="195" t="s">
        <v>199</v>
      </c>
      <c r="V410" s="257" t="s">
        <v>222</v>
      </c>
      <c r="W410" s="196" t="s">
        <v>37</v>
      </c>
      <c r="X410" s="197" t="s">
        <v>37</v>
      </c>
      <c r="Y410" s="198" t="s">
        <v>37</v>
      </c>
    </row>
    <row r="411" spans="2:25" x14ac:dyDescent="0.25">
      <c r="B411" s="34">
        <v>45168</v>
      </c>
      <c r="C411" s="51"/>
      <c r="D411" s="26">
        <v>86.73</v>
      </c>
      <c r="E411" s="26"/>
      <c r="F411" s="26"/>
      <c r="G411" s="26"/>
      <c r="H411" s="26"/>
      <c r="I411" s="51"/>
      <c r="J411" s="26">
        <v>123.9</v>
      </c>
      <c r="K411" s="51"/>
      <c r="L411" s="26"/>
      <c r="M411" s="51"/>
      <c r="N411" s="52" t="s">
        <v>37</v>
      </c>
      <c r="O411" s="124" t="s">
        <v>37</v>
      </c>
      <c r="P411" s="54" t="s">
        <v>220</v>
      </c>
      <c r="Q411" s="51"/>
      <c r="R411" s="122"/>
      <c r="S411" s="123"/>
      <c r="T411" s="123" t="s">
        <v>46</v>
      </c>
      <c r="U411" s="195" t="s">
        <v>199</v>
      </c>
      <c r="V411" s="257" t="s">
        <v>222</v>
      </c>
      <c r="W411" s="196"/>
      <c r="X411" s="197" t="s">
        <v>37</v>
      </c>
      <c r="Y411" s="179"/>
    </row>
    <row r="412" spans="2:25" x14ac:dyDescent="0.25">
      <c r="B412" s="34">
        <v>45170</v>
      </c>
      <c r="C412" s="51"/>
      <c r="D412" s="26">
        <v>115.7</v>
      </c>
      <c r="E412" s="26"/>
      <c r="F412" s="26"/>
      <c r="G412" s="26"/>
      <c r="H412" s="26"/>
      <c r="I412" s="51"/>
      <c r="J412" s="26">
        <v>118.8</v>
      </c>
      <c r="K412" s="51"/>
      <c r="L412" s="26"/>
      <c r="M412" s="51"/>
      <c r="N412" s="52" t="s">
        <v>37</v>
      </c>
      <c r="O412" s="124" t="s">
        <v>37</v>
      </c>
      <c r="P412" s="54" t="s">
        <v>220</v>
      </c>
      <c r="Q412" s="51"/>
      <c r="R412" s="122"/>
      <c r="S412" s="123"/>
      <c r="T412" s="123" t="s">
        <v>46</v>
      </c>
      <c r="U412" s="195" t="s">
        <v>199</v>
      </c>
      <c r="V412" s="257" t="s">
        <v>222</v>
      </c>
      <c r="W412" s="196"/>
      <c r="X412" s="197" t="s">
        <v>37</v>
      </c>
      <c r="Y412" s="179"/>
    </row>
    <row r="413" spans="2:25" x14ac:dyDescent="0.25">
      <c r="B413" s="34">
        <v>45173</v>
      </c>
      <c r="C413" s="51"/>
      <c r="D413" s="26">
        <v>55.88</v>
      </c>
      <c r="E413" s="26"/>
      <c r="F413" s="26"/>
      <c r="G413" s="26"/>
      <c r="H413" s="26"/>
      <c r="I413" s="51"/>
      <c r="J413" s="26">
        <v>63.8</v>
      </c>
      <c r="K413" s="51"/>
      <c r="L413" s="26"/>
      <c r="M413" s="51"/>
      <c r="N413" s="52" t="s">
        <v>37</v>
      </c>
      <c r="O413" s="129">
        <v>154</v>
      </c>
      <c r="P413" s="54" t="s">
        <v>220</v>
      </c>
      <c r="Q413" s="51"/>
      <c r="R413" s="122" t="s">
        <v>37</v>
      </c>
      <c r="S413" s="123" t="s">
        <v>37</v>
      </c>
      <c r="T413" s="22">
        <v>110.16</v>
      </c>
      <c r="U413" s="226">
        <v>29.92</v>
      </c>
      <c r="V413" s="257" t="s">
        <v>222</v>
      </c>
      <c r="W413" s="196" t="s">
        <v>37</v>
      </c>
      <c r="X413" s="197" t="s">
        <v>37</v>
      </c>
      <c r="Y413" s="198" t="s">
        <v>37</v>
      </c>
    </row>
    <row r="414" spans="2:25" x14ac:dyDescent="0.25">
      <c r="B414" s="34">
        <v>45175</v>
      </c>
      <c r="C414" s="125"/>
      <c r="D414" s="26">
        <v>88.515000000000001</v>
      </c>
      <c r="E414" s="59"/>
      <c r="F414" s="59"/>
      <c r="G414" s="59"/>
      <c r="H414" s="59"/>
      <c r="I414" s="125"/>
      <c r="J414" s="26">
        <v>107.1</v>
      </c>
      <c r="K414" s="125"/>
      <c r="L414" s="26"/>
      <c r="M414" s="125"/>
      <c r="N414" s="52" t="s">
        <v>37</v>
      </c>
      <c r="O414" s="129">
        <v>170.1</v>
      </c>
      <c r="P414" s="54" t="s">
        <v>220</v>
      </c>
      <c r="Q414" s="125"/>
      <c r="R414" s="122"/>
      <c r="S414" s="123"/>
      <c r="T414" s="22">
        <v>77.7</v>
      </c>
      <c r="U414" s="226">
        <v>30.69</v>
      </c>
      <c r="V414" s="257" t="s">
        <v>222</v>
      </c>
      <c r="W414" s="196"/>
      <c r="X414" s="291">
        <v>10.692</v>
      </c>
      <c r="Y414" s="179"/>
    </row>
    <row r="415" spans="2:25" x14ac:dyDescent="0.25">
      <c r="B415" s="34">
        <v>45177</v>
      </c>
      <c r="C415" s="51"/>
      <c r="D415" s="26">
        <v>125.16</v>
      </c>
      <c r="E415" s="26"/>
      <c r="F415" s="26"/>
      <c r="G415" s="26"/>
      <c r="H415" s="26"/>
      <c r="I415" s="51"/>
      <c r="J415" s="26">
        <v>132.30000000000001</v>
      </c>
      <c r="K415" s="51"/>
      <c r="L415" s="26"/>
      <c r="M415" s="51"/>
      <c r="N415" s="52" t="s">
        <v>37</v>
      </c>
      <c r="O415" s="129">
        <v>161.69999999999999</v>
      </c>
      <c r="P415" s="54" t="s">
        <v>220</v>
      </c>
      <c r="Q415" s="51"/>
      <c r="R415" s="122"/>
      <c r="S415" s="123"/>
      <c r="T415" s="22">
        <v>64.8</v>
      </c>
      <c r="U415" s="226">
        <v>17.760000000000002</v>
      </c>
      <c r="V415" s="257" t="s">
        <v>222</v>
      </c>
      <c r="W415" s="196"/>
      <c r="X415" s="197" t="s">
        <v>37</v>
      </c>
      <c r="Y415" s="179"/>
    </row>
    <row r="416" spans="2:25" x14ac:dyDescent="0.25">
      <c r="B416" s="34">
        <v>45182</v>
      </c>
      <c r="C416" s="125"/>
      <c r="D416" s="26">
        <v>104.16</v>
      </c>
      <c r="E416" s="59"/>
      <c r="F416" s="59"/>
      <c r="G416" s="59"/>
      <c r="H416" s="59"/>
      <c r="I416" s="125"/>
      <c r="J416" s="26">
        <v>117.6</v>
      </c>
      <c r="K416" s="125"/>
      <c r="L416" s="26"/>
      <c r="M416" s="125"/>
      <c r="N416" s="52" t="s">
        <v>37</v>
      </c>
      <c r="O416" s="129">
        <v>182.7</v>
      </c>
      <c r="P416" s="54" t="s">
        <v>220</v>
      </c>
      <c r="Q416" s="125"/>
      <c r="R416" s="122" t="s">
        <v>37</v>
      </c>
      <c r="S416" s="123" t="s">
        <v>37</v>
      </c>
      <c r="T416" s="22">
        <v>37.4</v>
      </c>
      <c r="U416" s="226">
        <v>17.22</v>
      </c>
      <c r="V416" s="257" t="s">
        <v>222</v>
      </c>
      <c r="W416" s="196" t="s">
        <v>37</v>
      </c>
      <c r="X416" s="197" t="s">
        <v>37</v>
      </c>
      <c r="Y416" s="198" t="s">
        <v>37</v>
      </c>
    </row>
    <row r="417" spans="2:25" x14ac:dyDescent="0.25">
      <c r="B417" s="34">
        <v>45184</v>
      </c>
      <c r="C417" s="51"/>
      <c r="D417" s="26">
        <v>138.72</v>
      </c>
      <c r="E417" s="26"/>
      <c r="F417" s="26"/>
      <c r="G417" s="26"/>
      <c r="H417" s="26"/>
      <c r="I417" s="51"/>
      <c r="J417" s="26">
        <v>98.7</v>
      </c>
      <c r="K417" s="51"/>
      <c r="L417" s="26"/>
      <c r="M417" s="51"/>
      <c r="N417" s="52" t="s">
        <v>37</v>
      </c>
      <c r="O417" s="129">
        <v>172.2</v>
      </c>
      <c r="P417" s="54" t="s">
        <v>220</v>
      </c>
      <c r="Q417" s="51"/>
      <c r="R417" s="122"/>
      <c r="S417" s="123"/>
      <c r="T417" s="22">
        <v>58.08</v>
      </c>
      <c r="U417" s="226">
        <v>13.22</v>
      </c>
      <c r="V417" s="257" t="s">
        <v>222</v>
      </c>
      <c r="W417" s="196"/>
      <c r="X417" s="197" t="s">
        <v>37</v>
      </c>
      <c r="Y417" s="179"/>
    </row>
    <row r="418" spans="2:25" x14ac:dyDescent="0.25">
      <c r="B418" s="34">
        <v>45187</v>
      </c>
      <c r="C418" s="51"/>
      <c r="D418" s="26">
        <v>95.13</v>
      </c>
      <c r="E418" s="26"/>
      <c r="F418" s="26"/>
      <c r="G418" s="26"/>
      <c r="H418" s="26"/>
      <c r="I418" s="51"/>
      <c r="J418" s="26">
        <v>130.19999999999999</v>
      </c>
      <c r="K418" s="51"/>
      <c r="L418" s="26"/>
      <c r="M418" s="51"/>
      <c r="N418" s="52" t="s">
        <v>37</v>
      </c>
      <c r="O418" s="129">
        <v>199.5</v>
      </c>
      <c r="P418" s="54" t="s">
        <v>220</v>
      </c>
      <c r="Q418" s="51"/>
      <c r="R418" s="122" t="s">
        <v>37</v>
      </c>
      <c r="S418" s="123" t="s">
        <v>37</v>
      </c>
      <c r="T418" s="22">
        <v>51.24</v>
      </c>
      <c r="U418" s="226">
        <v>12.21</v>
      </c>
      <c r="V418" s="257" t="s">
        <v>222</v>
      </c>
      <c r="W418" s="196" t="s">
        <v>37</v>
      </c>
      <c r="X418" s="291">
        <v>4.03</v>
      </c>
      <c r="Y418" s="198" t="s">
        <v>37</v>
      </c>
    </row>
    <row r="419" spans="2:25" x14ac:dyDescent="0.25">
      <c r="B419" s="34">
        <v>45189</v>
      </c>
      <c r="C419" s="51"/>
      <c r="D419" s="26">
        <v>103.11</v>
      </c>
      <c r="E419" s="26"/>
      <c r="F419" s="26"/>
      <c r="G419" s="26"/>
      <c r="H419" s="26"/>
      <c r="I419" s="51"/>
      <c r="J419" s="26">
        <v>136.5</v>
      </c>
      <c r="K419" s="51"/>
      <c r="L419" s="26"/>
      <c r="M419" s="51"/>
      <c r="N419" s="52" t="s">
        <v>37</v>
      </c>
      <c r="O419" s="129">
        <v>205.8</v>
      </c>
      <c r="P419" s="54" t="s">
        <v>220</v>
      </c>
      <c r="Q419" s="51"/>
      <c r="R419" s="122"/>
      <c r="S419" s="123"/>
      <c r="T419" s="22">
        <v>73.5</v>
      </c>
      <c r="U419" s="226">
        <v>11.571999999999999</v>
      </c>
      <c r="V419" s="257" t="s">
        <v>222</v>
      </c>
      <c r="W419" s="196"/>
      <c r="X419" s="291">
        <v>136.5</v>
      </c>
      <c r="Y419" s="179"/>
    </row>
    <row r="420" spans="2:25" x14ac:dyDescent="0.25">
      <c r="B420" s="34">
        <v>45191</v>
      </c>
      <c r="C420" s="51"/>
      <c r="D420" s="26">
        <v>125.58</v>
      </c>
      <c r="E420" s="26"/>
      <c r="F420" s="26"/>
      <c r="G420" s="26"/>
      <c r="H420" s="26"/>
      <c r="I420" s="51"/>
      <c r="J420" s="26">
        <v>107.1</v>
      </c>
      <c r="K420" s="51"/>
      <c r="L420" s="26"/>
      <c r="M420" s="51"/>
      <c r="N420" s="52" t="s">
        <v>37</v>
      </c>
      <c r="O420" s="129">
        <v>180.6</v>
      </c>
      <c r="P420" s="54" t="s">
        <v>220</v>
      </c>
      <c r="Q420" s="51"/>
      <c r="R420" s="122"/>
      <c r="S420" s="123"/>
      <c r="T420" s="22">
        <v>47.08</v>
      </c>
      <c r="U420" s="226">
        <v>20.79</v>
      </c>
      <c r="V420" s="257" t="s">
        <v>222</v>
      </c>
      <c r="W420" s="196"/>
      <c r="X420" s="291">
        <v>9.0090000000000003</v>
      </c>
      <c r="Y420" s="179"/>
    </row>
    <row r="421" spans="2:25" x14ac:dyDescent="0.25">
      <c r="B421" s="34">
        <v>45194</v>
      </c>
      <c r="C421" s="51"/>
      <c r="D421" s="26">
        <v>107.52</v>
      </c>
      <c r="E421" s="26"/>
      <c r="F421" s="26"/>
      <c r="G421" s="26"/>
      <c r="H421" s="26"/>
      <c r="I421" s="51"/>
      <c r="J421" s="26">
        <v>140.69999999999999</v>
      </c>
      <c r="K421" s="51"/>
      <c r="L421" s="26"/>
      <c r="M421" s="51"/>
      <c r="N421" s="52" t="s">
        <v>37</v>
      </c>
      <c r="O421" s="129">
        <v>210</v>
      </c>
      <c r="P421" s="54" t="s">
        <v>220</v>
      </c>
      <c r="Q421" s="51"/>
      <c r="R421" s="122" t="s">
        <v>37</v>
      </c>
      <c r="S421" s="123" t="s">
        <v>37</v>
      </c>
      <c r="T421" s="22">
        <v>71.400000000000006</v>
      </c>
      <c r="U421" s="226">
        <v>14.679</v>
      </c>
      <c r="V421" s="257" t="s">
        <v>222</v>
      </c>
      <c r="W421" s="196" t="s">
        <v>37</v>
      </c>
      <c r="X421" s="291">
        <v>220.5</v>
      </c>
      <c r="Y421" s="198" t="s">
        <v>37</v>
      </c>
    </row>
    <row r="422" spans="2:25" x14ac:dyDescent="0.25">
      <c r="B422" s="34">
        <v>45196</v>
      </c>
      <c r="C422" s="51"/>
      <c r="D422" s="26">
        <v>115.5</v>
      </c>
      <c r="E422" s="26"/>
      <c r="F422" s="26"/>
      <c r="G422" s="26"/>
      <c r="H422" s="26"/>
      <c r="I422" s="51"/>
      <c r="J422" s="26">
        <v>140.69999999999999</v>
      </c>
      <c r="K422" s="51"/>
      <c r="L422" s="26"/>
      <c r="M422" s="51"/>
      <c r="N422" s="52" t="s">
        <v>37</v>
      </c>
      <c r="O422" s="129">
        <v>215.25</v>
      </c>
      <c r="P422" s="54" t="s">
        <v>220</v>
      </c>
      <c r="Q422" s="51"/>
      <c r="R422" s="122"/>
      <c r="S422" s="123"/>
      <c r="T422" s="22">
        <v>76.650000000000006</v>
      </c>
      <c r="U422" s="226">
        <v>12.516</v>
      </c>
      <c r="V422" s="257" t="s">
        <v>222</v>
      </c>
      <c r="W422" s="196"/>
      <c r="X422" s="197" t="s">
        <v>199</v>
      </c>
      <c r="Y422" s="179"/>
    </row>
    <row r="423" spans="2:25" x14ac:dyDescent="0.25">
      <c r="B423" s="34">
        <v>45198</v>
      </c>
      <c r="C423" s="51"/>
      <c r="D423" s="26">
        <v>95.55</v>
      </c>
      <c r="E423" s="26"/>
      <c r="F423" s="26"/>
      <c r="G423" s="26"/>
      <c r="H423" s="26"/>
      <c r="I423" s="51"/>
      <c r="J423" s="26">
        <v>143</v>
      </c>
      <c r="K423" s="51"/>
      <c r="L423" s="26"/>
      <c r="M423" s="51"/>
      <c r="N423" s="52" t="s">
        <v>37</v>
      </c>
      <c r="O423" s="129">
        <v>220.5</v>
      </c>
      <c r="P423" s="54" t="s">
        <v>220</v>
      </c>
      <c r="Q423" s="51"/>
      <c r="R423" s="122"/>
      <c r="S423" s="123"/>
      <c r="T423" s="22">
        <v>80.849999999999994</v>
      </c>
      <c r="U423" s="226">
        <v>6.82</v>
      </c>
      <c r="V423" s="257" t="s">
        <v>222</v>
      </c>
      <c r="W423" s="196"/>
      <c r="X423" s="291">
        <v>6.82</v>
      </c>
      <c r="Y423" s="179"/>
    </row>
    <row r="424" spans="2:25" x14ac:dyDescent="0.25">
      <c r="B424" s="34">
        <v>45201</v>
      </c>
      <c r="C424" s="51"/>
      <c r="D424" s="26">
        <v>149.31</v>
      </c>
      <c r="E424" s="26"/>
      <c r="F424" s="26"/>
      <c r="G424" s="26"/>
      <c r="H424" s="26"/>
      <c r="I424" s="51"/>
      <c r="J424" s="26">
        <v>128.1</v>
      </c>
      <c r="K424" s="51"/>
      <c r="L424" s="26"/>
      <c r="M424" s="51"/>
      <c r="N424" s="52" t="s">
        <v>37</v>
      </c>
      <c r="O424" s="129">
        <v>204.75</v>
      </c>
      <c r="P424" s="54" t="s">
        <v>220</v>
      </c>
      <c r="Q424" s="51"/>
      <c r="R424" s="122" t="s">
        <v>37</v>
      </c>
      <c r="S424" s="123" t="s">
        <v>37</v>
      </c>
      <c r="T424" s="22">
        <v>77</v>
      </c>
      <c r="U424" s="226">
        <v>10.978</v>
      </c>
      <c r="V424" s="257" t="s">
        <v>199</v>
      </c>
      <c r="W424" s="196" t="s">
        <v>37</v>
      </c>
      <c r="X424" s="197" t="s">
        <v>37</v>
      </c>
      <c r="Y424" s="198" t="s">
        <v>37</v>
      </c>
    </row>
    <row r="425" spans="2:25" x14ac:dyDescent="0.25">
      <c r="B425" s="34">
        <v>45203</v>
      </c>
      <c r="C425" s="51"/>
      <c r="D425" s="26">
        <v>133.35</v>
      </c>
      <c r="E425" s="26"/>
      <c r="F425" s="26"/>
      <c r="G425" s="26"/>
      <c r="H425" s="26"/>
      <c r="I425" s="51"/>
      <c r="J425" s="26">
        <v>130.19999999999999</v>
      </c>
      <c r="K425" s="51"/>
      <c r="L425" s="26"/>
      <c r="M425" s="51"/>
      <c r="N425" s="52" t="s">
        <v>37</v>
      </c>
      <c r="O425" s="129">
        <v>220.5</v>
      </c>
      <c r="P425" s="54" t="s">
        <v>220</v>
      </c>
      <c r="Q425" s="51"/>
      <c r="R425" s="122"/>
      <c r="S425" s="123"/>
      <c r="T425" s="22">
        <v>64.05</v>
      </c>
      <c r="U425" s="226">
        <v>15.141</v>
      </c>
      <c r="V425" s="257" t="s">
        <v>199</v>
      </c>
      <c r="W425" s="196"/>
      <c r="X425" s="197" t="s">
        <v>37</v>
      </c>
      <c r="Y425" s="198"/>
    </row>
    <row r="426" spans="2:25" x14ac:dyDescent="0.25">
      <c r="B426" s="34">
        <v>45205</v>
      </c>
      <c r="C426" s="51"/>
      <c r="D426" s="26">
        <v>139.65</v>
      </c>
      <c r="E426" s="26"/>
      <c r="F426" s="26"/>
      <c r="G426" s="26"/>
      <c r="H426" s="26"/>
      <c r="I426" s="51"/>
      <c r="J426" s="26">
        <v>132.30000000000001</v>
      </c>
      <c r="K426" s="51"/>
      <c r="L426" s="26"/>
      <c r="M426" s="51"/>
      <c r="N426" s="52" t="s">
        <v>37</v>
      </c>
      <c r="O426" s="129">
        <v>220.5</v>
      </c>
      <c r="P426" s="54" t="s">
        <v>220</v>
      </c>
      <c r="Q426" s="51"/>
      <c r="R426" s="122"/>
      <c r="S426" s="123"/>
      <c r="T426" s="22">
        <v>70.400000000000006</v>
      </c>
      <c r="U426" s="226">
        <v>8.6020000000000003</v>
      </c>
      <c r="V426" s="257" t="s">
        <v>199</v>
      </c>
      <c r="W426" s="196"/>
      <c r="X426" s="197" t="s">
        <v>37</v>
      </c>
      <c r="Y426" s="179"/>
    </row>
    <row r="427" spans="2:25" x14ac:dyDescent="0.25">
      <c r="B427" s="34">
        <v>45208</v>
      </c>
      <c r="C427" s="125"/>
      <c r="D427" s="26">
        <v>156.87</v>
      </c>
      <c r="E427" s="59"/>
      <c r="F427" s="59"/>
      <c r="G427" s="59"/>
      <c r="H427" s="59"/>
      <c r="I427" s="125"/>
      <c r="J427" s="26">
        <v>132.30000000000001</v>
      </c>
      <c r="K427" s="125"/>
      <c r="L427" s="26"/>
      <c r="M427" s="125"/>
      <c r="N427" s="52" t="s">
        <v>37</v>
      </c>
      <c r="O427" s="129">
        <v>194.25</v>
      </c>
      <c r="P427" s="54" t="s">
        <v>220</v>
      </c>
      <c r="Q427" s="125"/>
      <c r="R427" s="122" t="s">
        <v>37</v>
      </c>
      <c r="S427" s="123" t="s">
        <v>37</v>
      </c>
      <c r="T427" s="22">
        <v>67.2</v>
      </c>
      <c r="U427" s="226">
        <v>11.696999999999999</v>
      </c>
      <c r="V427" s="257" t="s">
        <v>199</v>
      </c>
      <c r="W427" s="196" t="s">
        <v>37</v>
      </c>
      <c r="X427" s="197" t="s">
        <v>37</v>
      </c>
      <c r="Y427" s="198" t="s">
        <v>37</v>
      </c>
    </row>
    <row r="428" spans="2:25" x14ac:dyDescent="0.25">
      <c r="B428" s="34">
        <v>45210</v>
      </c>
      <c r="C428" s="51"/>
      <c r="D428" s="26">
        <v>123.06</v>
      </c>
      <c r="E428" s="26"/>
      <c r="F428" s="26"/>
      <c r="G428" s="26"/>
      <c r="H428" s="26"/>
      <c r="I428" s="51"/>
      <c r="J428" s="26">
        <v>140.69999999999999</v>
      </c>
      <c r="K428" s="51"/>
      <c r="L428" s="26"/>
      <c r="M428" s="51"/>
      <c r="N428" s="52" t="s">
        <v>37</v>
      </c>
      <c r="O428" s="129">
        <v>225.75</v>
      </c>
      <c r="P428" s="54" t="s">
        <v>220</v>
      </c>
      <c r="Q428" s="51"/>
      <c r="R428" s="122"/>
      <c r="S428" s="123"/>
      <c r="T428" s="22">
        <v>92.4</v>
      </c>
      <c r="U428" s="226">
        <v>11.928000000000001</v>
      </c>
      <c r="V428" s="257" t="s">
        <v>199</v>
      </c>
      <c r="W428" s="196"/>
      <c r="X428" s="197" t="s">
        <v>37</v>
      </c>
      <c r="Y428" s="179"/>
    </row>
    <row r="429" spans="2:25" x14ac:dyDescent="0.25">
      <c r="B429" s="34">
        <v>45215</v>
      </c>
      <c r="C429" s="51"/>
      <c r="D429" s="26">
        <v>102.48</v>
      </c>
      <c r="E429" s="26"/>
      <c r="F429" s="26"/>
      <c r="G429" s="26"/>
      <c r="H429" s="26"/>
      <c r="I429" s="51"/>
      <c r="J429" s="26">
        <v>142.80000000000001</v>
      </c>
      <c r="K429" s="51"/>
      <c r="L429" s="26"/>
      <c r="M429" s="51"/>
      <c r="N429" s="52" t="s">
        <v>37</v>
      </c>
      <c r="O429" s="129">
        <v>231</v>
      </c>
      <c r="P429" s="54" t="s">
        <v>220</v>
      </c>
      <c r="Q429" s="51"/>
      <c r="R429" s="122" t="s">
        <v>37</v>
      </c>
      <c r="S429" s="123" t="s">
        <v>37</v>
      </c>
      <c r="T429" s="22">
        <v>93.45</v>
      </c>
      <c r="U429" s="226">
        <v>9.9749999999999996</v>
      </c>
      <c r="V429" s="257" t="s">
        <v>199</v>
      </c>
      <c r="W429" s="196" t="s">
        <v>37</v>
      </c>
      <c r="X429" s="197" t="s">
        <v>37</v>
      </c>
      <c r="Y429" s="198" t="s">
        <v>37</v>
      </c>
    </row>
    <row r="430" spans="2:25" x14ac:dyDescent="0.25">
      <c r="B430" s="34">
        <v>45217</v>
      </c>
      <c r="C430" s="51"/>
      <c r="D430" s="26">
        <v>116.82</v>
      </c>
      <c r="E430" s="26"/>
      <c r="F430" s="26"/>
      <c r="G430" s="26"/>
      <c r="H430" s="26"/>
      <c r="I430" s="51"/>
      <c r="J430" s="26">
        <v>143</v>
      </c>
      <c r="K430" s="51"/>
      <c r="L430" s="26"/>
      <c r="M430" s="51"/>
      <c r="N430" s="52" t="s">
        <v>37</v>
      </c>
      <c r="O430" s="129">
        <v>231</v>
      </c>
      <c r="P430" s="54" t="s">
        <v>220</v>
      </c>
      <c r="Q430" s="51"/>
      <c r="R430" s="122"/>
      <c r="S430" s="123"/>
      <c r="T430" s="22">
        <v>97.65</v>
      </c>
      <c r="U430" s="226">
        <v>21.911999999999999</v>
      </c>
      <c r="V430" s="257" t="s">
        <v>199</v>
      </c>
      <c r="W430" s="196"/>
      <c r="X430" s="291">
        <v>5.94</v>
      </c>
      <c r="Y430" s="179"/>
    </row>
    <row r="431" spans="2:25" x14ac:dyDescent="0.25">
      <c r="B431" s="34">
        <v>45219</v>
      </c>
      <c r="C431" s="51"/>
      <c r="D431" s="26">
        <v>131.88</v>
      </c>
      <c r="E431" s="26"/>
      <c r="F431" s="26"/>
      <c r="G431" s="26"/>
      <c r="H431" s="26"/>
      <c r="I431" s="51"/>
      <c r="J431" s="26">
        <v>144.9</v>
      </c>
      <c r="K431" s="51"/>
      <c r="L431" s="26"/>
      <c r="M431" s="51"/>
      <c r="N431" s="52" t="s">
        <v>37</v>
      </c>
      <c r="O431" s="129">
        <v>231</v>
      </c>
      <c r="P431" s="54" t="s">
        <v>220</v>
      </c>
      <c r="Q431" s="51"/>
      <c r="R431" s="122"/>
      <c r="S431" s="123"/>
      <c r="T431" s="22">
        <v>81.900000000000006</v>
      </c>
      <c r="U431" s="226">
        <v>19.25</v>
      </c>
      <c r="V431" s="257" t="s">
        <v>199</v>
      </c>
      <c r="W431" s="196"/>
      <c r="X431" s="291">
        <v>9.0719999999999992</v>
      </c>
      <c r="Y431" s="179"/>
    </row>
    <row r="432" spans="2:25" x14ac:dyDescent="0.25">
      <c r="B432" s="34">
        <v>45232</v>
      </c>
      <c r="C432" s="51"/>
      <c r="D432" s="26">
        <v>130.19999999999999</v>
      </c>
      <c r="E432" s="26"/>
      <c r="F432" s="26"/>
      <c r="G432" s="26"/>
      <c r="H432" s="26"/>
      <c r="I432" s="51"/>
      <c r="J432" s="26">
        <v>147</v>
      </c>
      <c r="K432" s="51"/>
      <c r="L432" s="26"/>
      <c r="M432" s="51"/>
      <c r="N432" s="52" t="s">
        <v>37</v>
      </c>
      <c r="O432" s="129">
        <v>215.25</v>
      </c>
      <c r="P432" s="54" t="s">
        <v>220</v>
      </c>
      <c r="Q432" s="51"/>
      <c r="R432" s="122" t="s">
        <v>37</v>
      </c>
      <c r="S432" s="123" t="s">
        <v>37</v>
      </c>
      <c r="T432" s="22">
        <v>100.8</v>
      </c>
      <c r="U432" s="226">
        <v>18.742999999999999</v>
      </c>
      <c r="V432" s="257" t="s">
        <v>199</v>
      </c>
      <c r="W432" s="196" t="s">
        <v>37</v>
      </c>
      <c r="X432" s="197" t="s">
        <v>37</v>
      </c>
      <c r="Y432" s="198" t="s">
        <v>37</v>
      </c>
    </row>
    <row r="433" spans="2:25" x14ac:dyDescent="0.25">
      <c r="B433" s="34">
        <v>45233</v>
      </c>
      <c r="C433" s="51"/>
      <c r="D433" s="26">
        <v>126</v>
      </c>
      <c r="E433" s="26"/>
      <c r="F433" s="26"/>
      <c r="G433" s="26"/>
      <c r="H433" s="26"/>
      <c r="I433" s="51"/>
      <c r="J433" s="26">
        <v>142.80000000000001</v>
      </c>
      <c r="K433" s="51"/>
      <c r="L433" s="26"/>
      <c r="M433" s="51"/>
      <c r="N433" s="52" t="s">
        <v>37</v>
      </c>
      <c r="O433" s="129">
        <v>210</v>
      </c>
      <c r="P433" s="54" t="s">
        <v>220</v>
      </c>
      <c r="Q433" s="51"/>
      <c r="R433" s="122"/>
      <c r="S433" s="123"/>
      <c r="T433" s="22">
        <v>111.3</v>
      </c>
      <c r="U433" s="226">
        <v>24.937999999999999</v>
      </c>
      <c r="V433" s="257" t="s">
        <v>199</v>
      </c>
      <c r="W433" s="196"/>
      <c r="X433" s="197" t="s">
        <v>37</v>
      </c>
      <c r="Y433" s="179"/>
    </row>
    <row r="434" spans="2:25" x14ac:dyDescent="0.25">
      <c r="B434" s="34">
        <v>45236</v>
      </c>
      <c r="C434" s="51"/>
      <c r="D434" s="26">
        <v>123.48</v>
      </c>
      <c r="E434" s="26"/>
      <c r="F434" s="26"/>
      <c r="G434" s="26"/>
      <c r="H434" s="26"/>
      <c r="I434" s="51"/>
      <c r="J434" s="26">
        <v>149.1</v>
      </c>
      <c r="K434" s="51"/>
      <c r="L434" s="26"/>
      <c r="M434" s="51"/>
      <c r="N434" s="52" t="s">
        <v>37</v>
      </c>
      <c r="O434" s="129">
        <v>225.75</v>
      </c>
      <c r="P434" s="54" t="s">
        <v>220</v>
      </c>
      <c r="Q434" s="51"/>
      <c r="R434" s="122" t="s">
        <v>37</v>
      </c>
      <c r="S434" s="123" t="s">
        <v>37</v>
      </c>
      <c r="T434" s="22">
        <v>140.80000000000001</v>
      </c>
      <c r="U434" s="226">
        <v>20.9</v>
      </c>
      <c r="V434" s="257" t="s">
        <v>199</v>
      </c>
      <c r="W434" s="196" t="s">
        <v>37</v>
      </c>
      <c r="X434" s="291">
        <v>3.6739999999999999</v>
      </c>
      <c r="Y434" s="198" t="s">
        <v>37</v>
      </c>
    </row>
    <row r="435" spans="2:25" x14ac:dyDescent="0.25">
      <c r="B435" s="34">
        <v>45238</v>
      </c>
      <c r="C435" s="125"/>
      <c r="D435" s="26">
        <v>92.19</v>
      </c>
      <c r="E435" s="59"/>
      <c r="F435" s="59"/>
      <c r="G435" s="59"/>
      <c r="H435" s="59"/>
      <c r="I435" s="125"/>
      <c r="J435" s="26">
        <v>130.19999999999999</v>
      </c>
      <c r="K435" s="125"/>
      <c r="L435" s="26"/>
      <c r="M435" s="125"/>
      <c r="N435" s="52" t="s">
        <v>37</v>
      </c>
      <c r="O435" s="129">
        <v>215.25</v>
      </c>
      <c r="P435" s="54" t="s">
        <v>220</v>
      </c>
      <c r="Q435" s="125"/>
      <c r="R435" s="122"/>
      <c r="S435" s="123"/>
      <c r="T435" s="22">
        <v>128.1</v>
      </c>
      <c r="U435" s="226">
        <v>20.948</v>
      </c>
      <c r="V435" s="257" t="s">
        <v>199</v>
      </c>
      <c r="W435" s="196"/>
      <c r="X435" s="291">
        <v>4.2240000000000002</v>
      </c>
      <c r="Y435" s="179"/>
    </row>
    <row r="436" spans="2:25" x14ac:dyDescent="0.25">
      <c r="B436" s="34">
        <v>45240</v>
      </c>
      <c r="C436" s="51"/>
      <c r="D436" s="26">
        <v>139.22999999999999</v>
      </c>
      <c r="E436" s="26"/>
      <c r="F436" s="26"/>
      <c r="G436" s="26"/>
      <c r="H436" s="26"/>
      <c r="I436" s="51"/>
      <c r="J436" s="26">
        <v>151.19999999999999</v>
      </c>
      <c r="K436" s="51"/>
      <c r="L436" s="26"/>
      <c r="M436" s="51"/>
      <c r="N436" s="52" t="s">
        <v>37</v>
      </c>
      <c r="O436" s="129">
        <v>220.5</v>
      </c>
      <c r="P436" s="54" t="s">
        <v>220</v>
      </c>
      <c r="Q436" s="51"/>
      <c r="R436" s="122"/>
      <c r="S436" s="123"/>
      <c r="T436" s="22">
        <v>174.3</v>
      </c>
      <c r="U436" s="226">
        <v>22.103000000000002</v>
      </c>
      <c r="V436" s="257" t="s">
        <v>199</v>
      </c>
      <c r="W436" s="196"/>
      <c r="X436" s="291">
        <v>5.52</v>
      </c>
      <c r="Y436" s="179"/>
    </row>
    <row r="437" spans="2:25" x14ac:dyDescent="0.25">
      <c r="B437" s="34">
        <v>45243</v>
      </c>
      <c r="C437" s="51"/>
      <c r="D437" s="26">
        <v>125.37</v>
      </c>
      <c r="E437" s="26"/>
      <c r="F437" s="26"/>
      <c r="G437" s="26"/>
      <c r="H437" s="26"/>
      <c r="I437" s="51"/>
      <c r="J437" s="26">
        <v>151.19999999999999</v>
      </c>
      <c r="K437" s="51"/>
      <c r="L437" s="26"/>
      <c r="M437" s="51"/>
      <c r="N437" s="52" t="s">
        <v>37</v>
      </c>
      <c r="O437" s="129">
        <v>231</v>
      </c>
      <c r="P437" s="54" t="s">
        <v>220</v>
      </c>
      <c r="Q437" s="51"/>
      <c r="R437" s="122" t="s">
        <v>37</v>
      </c>
      <c r="S437" s="123" t="s">
        <v>37</v>
      </c>
      <c r="T437" s="22">
        <v>130.19999999999999</v>
      </c>
      <c r="U437" s="226">
        <v>23.43</v>
      </c>
      <c r="V437" s="257" t="s">
        <v>199</v>
      </c>
      <c r="W437" s="227">
        <v>5.28</v>
      </c>
      <c r="X437" s="291">
        <v>3.024</v>
      </c>
      <c r="Y437" s="198" t="s">
        <v>199</v>
      </c>
    </row>
    <row r="438" spans="2:25" x14ac:dyDescent="0.25">
      <c r="B438" s="34">
        <v>45245</v>
      </c>
      <c r="C438" s="125"/>
      <c r="D438" s="26">
        <v>124.74</v>
      </c>
      <c r="E438" s="59"/>
      <c r="F438" s="59"/>
      <c r="G438" s="59"/>
      <c r="H438" s="59"/>
      <c r="I438" s="125"/>
      <c r="J438" s="26">
        <v>163.80000000000001</v>
      </c>
      <c r="K438" s="125"/>
      <c r="L438" s="26"/>
      <c r="M438" s="125"/>
      <c r="N438" s="52" t="s">
        <v>37</v>
      </c>
      <c r="O438" s="129">
        <v>231</v>
      </c>
      <c r="P438" s="54" t="s">
        <v>220</v>
      </c>
      <c r="Q438" s="125"/>
      <c r="R438" s="122"/>
      <c r="S438" s="123"/>
      <c r="T438" s="22">
        <v>136.5</v>
      </c>
      <c r="U438" s="226">
        <v>35.174999999999997</v>
      </c>
      <c r="V438" s="257" t="s">
        <v>199</v>
      </c>
      <c r="W438" s="196"/>
      <c r="X438" s="291">
        <v>4.532</v>
      </c>
      <c r="Y438" s="179"/>
    </row>
    <row r="439" spans="2:25" x14ac:dyDescent="0.25">
      <c r="B439" s="34">
        <v>45247</v>
      </c>
      <c r="C439" s="51"/>
      <c r="D439" s="26">
        <v>120.75</v>
      </c>
      <c r="E439" s="26"/>
      <c r="F439" s="26"/>
      <c r="G439" s="26"/>
      <c r="H439" s="26"/>
      <c r="I439" s="51"/>
      <c r="J439" s="26">
        <v>142.80000000000001</v>
      </c>
      <c r="K439" s="51"/>
      <c r="L439" s="26"/>
      <c r="M439" s="51"/>
      <c r="N439" s="52" t="s">
        <v>37</v>
      </c>
      <c r="O439" s="129">
        <v>220.5</v>
      </c>
      <c r="P439" s="54" t="s">
        <v>220</v>
      </c>
      <c r="Q439" s="51"/>
      <c r="R439" s="122"/>
      <c r="S439" s="123"/>
      <c r="T439" s="22">
        <v>115.5</v>
      </c>
      <c r="U439" s="226">
        <v>52.25</v>
      </c>
      <c r="V439" s="257" t="s">
        <v>199</v>
      </c>
      <c r="W439" s="196"/>
      <c r="X439" s="291">
        <v>4.6319999999999997</v>
      </c>
      <c r="Y439" s="179"/>
    </row>
    <row r="440" spans="2:25" x14ac:dyDescent="0.25">
      <c r="B440" s="34">
        <v>45250</v>
      </c>
      <c r="C440" s="125"/>
      <c r="D440" s="26">
        <v>125.58</v>
      </c>
      <c r="E440" s="59"/>
      <c r="F440" s="59"/>
      <c r="G440" s="59"/>
      <c r="H440" s="59"/>
      <c r="I440" s="125"/>
      <c r="J440" s="26">
        <v>140.69999999999999</v>
      </c>
      <c r="K440" s="125"/>
      <c r="L440" s="26"/>
      <c r="M440" s="125"/>
      <c r="N440" s="52" t="s">
        <v>37</v>
      </c>
      <c r="O440" s="129">
        <v>215.25</v>
      </c>
      <c r="P440" s="54" t="s">
        <v>220</v>
      </c>
      <c r="Q440" s="125"/>
      <c r="R440" s="122" t="s">
        <v>37</v>
      </c>
      <c r="S440" s="123" t="s">
        <v>37</v>
      </c>
      <c r="T440" s="22">
        <v>132.30000000000001</v>
      </c>
      <c r="U440" s="226">
        <v>34.335000000000001</v>
      </c>
      <c r="V440" s="257" t="s">
        <v>199</v>
      </c>
      <c r="W440" s="196" t="s">
        <v>37</v>
      </c>
      <c r="X440" s="197" t="s">
        <v>37</v>
      </c>
      <c r="Y440" s="198" t="s">
        <v>37</v>
      </c>
    </row>
    <row r="441" spans="2:25" x14ac:dyDescent="0.25">
      <c r="B441" s="34">
        <v>45252</v>
      </c>
      <c r="C441" s="51"/>
      <c r="D441" s="26">
        <v>162.75</v>
      </c>
      <c r="E441" s="26"/>
      <c r="F441" s="26"/>
      <c r="G441" s="26"/>
      <c r="H441" s="26"/>
      <c r="I441" s="51"/>
      <c r="J441" s="26">
        <v>155.4</v>
      </c>
      <c r="K441" s="51"/>
      <c r="L441" s="26"/>
      <c r="M441" s="51"/>
      <c r="N441" s="52" t="s">
        <v>37</v>
      </c>
      <c r="O441" s="129">
        <v>231</v>
      </c>
      <c r="P441" s="54" t="s">
        <v>220</v>
      </c>
      <c r="Q441" s="51"/>
      <c r="R441" s="122"/>
      <c r="S441" s="123"/>
      <c r="T441" s="22">
        <v>140.69999999999999</v>
      </c>
      <c r="U441" s="226">
        <v>39.6</v>
      </c>
      <c r="V441" s="257" t="s">
        <v>199</v>
      </c>
      <c r="W441" s="196"/>
      <c r="X441" s="197" t="s">
        <v>37</v>
      </c>
      <c r="Y441" s="179"/>
    </row>
    <row r="442" spans="2:25" x14ac:dyDescent="0.25">
      <c r="B442" s="34">
        <v>45254</v>
      </c>
      <c r="C442" s="125"/>
      <c r="D442" s="26">
        <v>149.94</v>
      </c>
      <c r="E442" s="59"/>
      <c r="F442" s="59"/>
      <c r="G442" s="59"/>
      <c r="H442" s="59"/>
      <c r="I442" s="125"/>
      <c r="J442" s="26">
        <v>138.6</v>
      </c>
      <c r="K442" s="125"/>
      <c r="L442" s="26"/>
      <c r="M442" s="125"/>
      <c r="N442" s="52" t="s">
        <v>37</v>
      </c>
      <c r="O442" s="129">
        <v>204.75</v>
      </c>
      <c r="P442" s="54" t="s">
        <v>220</v>
      </c>
      <c r="Q442" s="125"/>
      <c r="R442" s="122"/>
      <c r="S442" s="123"/>
      <c r="T442" s="22">
        <v>123.9</v>
      </c>
      <c r="U442" s="226">
        <v>87.15</v>
      </c>
      <c r="V442" s="257" t="s">
        <v>199</v>
      </c>
      <c r="W442" s="196"/>
      <c r="X442" s="197" t="s">
        <v>37</v>
      </c>
      <c r="Y442" s="179"/>
    </row>
    <row r="443" spans="2:25" x14ac:dyDescent="0.25">
      <c r="B443" s="34">
        <v>45257</v>
      </c>
      <c r="C443" s="51"/>
      <c r="D443" s="26">
        <v>126.21</v>
      </c>
      <c r="E443" s="26"/>
      <c r="F443" s="26"/>
      <c r="G443" s="26"/>
      <c r="H443" s="26"/>
      <c r="I443" s="51"/>
      <c r="J443" s="26">
        <v>149.1</v>
      </c>
      <c r="K443" s="51"/>
      <c r="L443" s="26"/>
      <c r="M443" s="51"/>
      <c r="N443" s="52" t="s">
        <v>37</v>
      </c>
      <c r="O443" s="129">
        <v>225.75</v>
      </c>
      <c r="P443" s="54" t="s">
        <v>220</v>
      </c>
      <c r="Q443" s="51"/>
      <c r="R443" s="122" t="s">
        <v>37</v>
      </c>
      <c r="S443" s="123" t="s">
        <v>37</v>
      </c>
      <c r="T443" s="22">
        <v>147</v>
      </c>
      <c r="U443" s="226">
        <v>49.35</v>
      </c>
      <c r="V443" s="257" t="s">
        <v>199</v>
      </c>
      <c r="W443" s="196" t="s">
        <v>37</v>
      </c>
      <c r="X443" s="291">
        <v>31.5</v>
      </c>
      <c r="Y443" s="198" t="s">
        <v>37</v>
      </c>
    </row>
    <row r="444" spans="2:25" x14ac:dyDescent="0.25">
      <c r="B444" s="34">
        <v>45259</v>
      </c>
      <c r="C444" s="125"/>
      <c r="D444" s="26">
        <v>120.75</v>
      </c>
      <c r="E444" s="59"/>
      <c r="F444" s="59"/>
      <c r="G444" s="59"/>
      <c r="H444" s="59"/>
      <c r="I444" s="125"/>
      <c r="J444" s="26">
        <v>151.19999999999999</v>
      </c>
      <c r="K444" s="125"/>
      <c r="L444" s="26"/>
      <c r="M444" s="125"/>
      <c r="N444" s="52" t="s">
        <v>37</v>
      </c>
      <c r="O444" s="129">
        <v>231</v>
      </c>
      <c r="P444" s="54" t="s">
        <v>220</v>
      </c>
      <c r="Q444" s="125"/>
      <c r="R444" s="122"/>
      <c r="S444" s="123"/>
      <c r="T444" s="22">
        <v>142.80000000000001</v>
      </c>
      <c r="U444" s="226">
        <v>31.92</v>
      </c>
      <c r="V444" s="257" t="s">
        <v>199</v>
      </c>
      <c r="W444" s="196"/>
      <c r="X444" s="197" t="s">
        <v>37</v>
      </c>
      <c r="Y444" s="179"/>
    </row>
    <row r="445" spans="2:25" x14ac:dyDescent="0.25">
      <c r="B445" s="34">
        <v>45261</v>
      </c>
      <c r="C445" s="51"/>
      <c r="D445" s="26">
        <v>106.26</v>
      </c>
      <c r="E445" s="26"/>
      <c r="F445" s="26"/>
      <c r="G445" s="26"/>
      <c r="H445" s="26"/>
      <c r="I445" s="51"/>
      <c r="J445" s="26">
        <v>155.4</v>
      </c>
      <c r="K445" s="51"/>
      <c r="L445" s="26"/>
      <c r="M445" s="51"/>
      <c r="N445" s="52" t="s">
        <v>37</v>
      </c>
      <c r="O445" s="129">
        <v>236.25</v>
      </c>
      <c r="P445" s="54" t="s">
        <v>220</v>
      </c>
      <c r="Q445" s="51"/>
      <c r="R445" s="122"/>
      <c r="S445" s="123"/>
      <c r="T445" s="22">
        <v>140.69999999999999</v>
      </c>
      <c r="U445" s="226">
        <v>30.66</v>
      </c>
      <c r="V445" s="257" t="s">
        <v>199</v>
      </c>
      <c r="W445" s="196"/>
      <c r="X445" s="197" t="s">
        <v>37</v>
      </c>
      <c r="Y445" s="179"/>
    </row>
    <row r="446" spans="2:25" x14ac:dyDescent="0.25">
      <c r="B446" s="34">
        <v>45264</v>
      </c>
      <c r="C446" s="125"/>
      <c r="D446" s="26">
        <v>148.88999999999999</v>
      </c>
      <c r="E446" s="59"/>
      <c r="F446" s="59"/>
      <c r="G446" s="59"/>
      <c r="H446" s="59"/>
      <c r="I446" s="125"/>
      <c r="J446" s="26">
        <v>155.4</v>
      </c>
      <c r="K446" s="125"/>
      <c r="L446" s="26"/>
      <c r="M446" s="125"/>
      <c r="N446" s="52" t="s">
        <v>37</v>
      </c>
      <c r="O446" s="129">
        <v>215.25</v>
      </c>
      <c r="P446" s="54" t="s">
        <v>220</v>
      </c>
      <c r="Q446" s="125"/>
      <c r="R446" s="122" t="s">
        <v>37</v>
      </c>
      <c r="S446" s="123" t="s">
        <v>37</v>
      </c>
      <c r="T446" s="22">
        <v>149.1</v>
      </c>
      <c r="U446" s="226">
        <v>46.515000000000001</v>
      </c>
      <c r="V446" s="257" t="s">
        <v>199</v>
      </c>
      <c r="W446" s="196" t="s">
        <v>37</v>
      </c>
      <c r="X446" s="197" t="s">
        <v>37</v>
      </c>
      <c r="Y446" s="198" t="s">
        <v>37</v>
      </c>
    </row>
    <row r="447" spans="2:25" x14ac:dyDescent="0.25">
      <c r="B447" s="34">
        <v>45265</v>
      </c>
      <c r="C447" s="125"/>
      <c r="D447" s="26">
        <v>140.69999999999999</v>
      </c>
      <c r="E447" s="59"/>
      <c r="F447" s="59"/>
      <c r="G447" s="59"/>
      <c r="H447" s="59"/>
      <c r="I447" s="125"/>
      <c r="J447" s="26">
        <v>153.30000000000001</v>
      </c>
      <c r="K447" s="125"/>
      <c r="L447" s="26"/>
      <c r="M447" s="125"/>
      <c r="N447" s="52" t="s">
        <v>37</v>
      </c>
      <c r="O447" s="129">
        <v>225.75</v>
      </c>
      <c r="P447" s="54" t="s">
        <v>220</v>
      </c>
      <c r="Q447" s="125"/>
      <c r="R447" s="122"/>
      <c r="S447" s="123"/>
      <c r="T447" s="22">
        <v>149.1</v>
      </c>
      <c r="U447" s="226">
        <v>40.950000000000003</v>
      </c>
      <c r="V447" s="257" t="s">
        <v>199</v>
      </c>
      <c r="W447" s="196"/>
      <c r="X447" s="197" t="s">
        <v>37</v>
      </c>
      <c r="Y447" s="179"/>
    </row>
    <row r="448" spans="2:25" x14ac:dyDescent="0.25">
      <c r="B448" s="34">
        <v>45271</v>
      </c>
      <c r="C448" s="51"/>
      <c r="D448" s="26">
        <v>121.59</v>
      </c>
      <c r="E448" s="26"/>
      <c r="F448" s="26"/>
      <c r="G448" s="26"/>
      <c r="H448" s="26"/>
      <c r="I448" s="51"/>
      <c r="J448" s="26">
        <v>172.2</v>
      </c>
      <c r="K448" s="51"/>
      <c r="L448" s="26"/>
      <c r="M448" s="51"/>
      <c r="N448" s="126">
        <v>220.5</v>
      </c>
      <c r="O448" s="129">
        <v>236.25</v>
      </c>
      <c r="P448" s="54" t="s">
        <v>220</v>
      </c>
      <c r="Q448" s="51"/>
      <c r="R448" s="122" t="s">
        <v>228</v>
      </c>
      <c r="S448" s="123" t="s">
        <v>37</v>
      </c>
      <c r="T448" s="22">
        <v>149.1</v>
      </c>
      <c r="U448" s="226">
        <v>51.45</v>
      </c>
      <c r="V448" s="257" t="s">
        <v>199</v>
      </c>
      <c r="W448" s="196" t="s">
        <v>37</v>
      </c>
      <c r="X448" s="291">
        <v>153.30000000000001</v>
      </c>
      <c r="Y448" s="198" t="s">
        <v>37</v>
      </c>
    </row>
    <row r="449" spans="2:27" x14ac:dyDescent="0.25">
      <c r="B449" s="34">
        <v>45273</v>
      </c>
      <c r="C449" s="51"/>
      <c r="D449" s="26">
        <v>116.97</v>
      </c>
      <c r="E449" s="26"/>
      <c r="F449" s="26"/>
      <c r="G449" s="26"/>
      <c r="H449" s="26"/>
      <c r="I449" s="51"/>
      <c r="J449" s="26">
        <v>157.5</v>
      </c>
      <c r="K449" s="51"/>
      <c r="L449" s="26"/>
      <c r="M449" s="51"/>
      <c r="N449" s="52" t="s">
        <v>37</v>
      </c>
      <c r="O449" s="129">
        <v>241.5</v>
      </c>
      <c r="P449" s="54" t="s">
        <v>220</v>
      </c>
      <c r="Q449" s="51"/>
      <c r="R449" s="122"/>
      <c r="S449" s="123"/>
      <c r="T449" s="22">
        <v>149.1</v>
      </c>
      <c r="U449" s="226">
        <v>36.75</v>
      </c>
      <c r="V449" s="257" t="s">
        <v>199</v>
      </c>
      <c r="W449" s="196"/>
      <c r="X449" s="291">
        <v>176.4</v>
      </c>
      <c r="Y449" s="179"/>
    </row>
    <row r="450" spans="2:27" x14ac:dyDescent="0.25">
      <c r="B450" s="34">
        <v>45275</v>
      </c>
      <c r="C450" s="51"/>
      <c r="D450" s="26">
        <v>115.5</v>
      </c>
      <c r="E450" s="26"/>
      <c r="F450" s="26"/>
      <c r="G450" s="26"/>
      <c r="H450" s="26"/>
      <c r="I450" s="51"/>
      <c r="J450" s="26">
        <v>144.9</v>
      </c>
      <c r="K450" s="51"/>
      <c r="L450" s="26"/>
      <c r="M450" s="51"/>
      <c r="N450" s="52" t="s">
        <v>37</v>
      </c>
      <c r="O450" s="129">
        <v>199.5</v>
      </c>
      <c r="P450" s="54" t="s">
        <v>220</v>
      </c>
      <c r="Q450" s="51"/>
      <c r="R450" s="122"/>
      <c r="S450" s="123"/>
      <c r="T450" s="22">
        <v>130.19999999999999</v>
      </c>
      <c r="U450" s="226">
        <v>45.15</v>
      </c>
      <c r="V450" s="257" t="s">
        <v>199</v>
      </c>
      <c r="W450" s="196"/>
      <c r="X450" s="291">
        <v>151.19999999999999</v>
      </c>
      <c r="Y450" s="179"/>
    </row>
    <row r="451" spans="2:27" x14ac:dyDescent="0.25">
      <c r="B451" s="34">
        <v>45278</v>
      </c>
      <c r="C451" s="125"/>
      <c r="D451" s="26">
        <v>98.91</v>
      </c>
      <c r="E451" s="26"/>
      <c r="F451" s="26"/>
      <c r="G451" s="26"/>
      <c r="H451" s="26"/>
      <c r="I451" s="51"/>
      <c r="J451" s="26">
        <v>113.4</v>
      </c>
      <c r="K451" s="51"/>
      <c r="L451" s="26"/>
      <c r="M451" s="51"/>
      <c r="N451" s="52" t="s">
        <v>37</v>
      </c>
      <c r="O451" s="129">
        <v>194.25</v>
      </c>
      <c r="P451" s="54" t="s">
        <v>220</v>
      </c>
      <c r="Q451" s="51"/>
      <c r="R451" s="122" t="s">
        <v>37</v>
      </c>
      <c r="S451" s="123" t="s">
        <v>37</v>
      </c>
      <c r="T451" s="22">
        <v>130.19999999999999</v>
      </c>
      <c r="U451" s="226">
        <v>33.6</v>
      </c>
      <c r="V451" s="257" t="s">
        <v>199</v>
      </c>
      <c r="W451" s="196" t="s">
        <v>37</v>
      </c>
      <c r="X451" s="197" t="s">
        <v>37</v>
      </c>
      <c r="Y451" s="198" t="s">
        <v>37</v>
      </c>
    </row>
    <row r="452" spans="2:27" x14ac:dyDescent="0.25">
      <c r="B452" s="34">
        <v>45280</v>
      </c>
      <c r="C452" s="51"/>
      <c r="D452" s="26">
        <v>124.11</v>
      </c>
      <c r="E452" s="26"/>
      <c r="F452" s="26"/>
      <c r="G452" s="26"/>
      <c r="H452" s="26"/>
      <c r="I452" s="51"/>
      <c r="J452" s="26">
        <v>153.30000000000001</v>
      </c>
      <c r="K452" s="51"/>
      <c r="L452" s="26"/>
      <c r="M452" s="51"/>
      <c r="N452" s="26">
        <v>225.75</v>
      </c>
      <c r="O452" s="129">
        <v>241.5</v>
      </c>
      <c r="P452" s="54" t="s">
        <v>220</v>
      </c>
      <c r="Q452" s="51"/>
      <c r="R452" s="122"/>
      <c r="S452" s="123"/>
      <c r="T452" s="22">
        <v>155.4</v>
      </c>
      <c r="U452" s="226">
        <v>37.799999999999997</v>
      </c>
      <c r="V452" s="257" t="s">
        <v>199</v>
      </c>
      <c r="W452" s="196"/>
      <c r="X452" s="291">
        <v>207.9</v>
      </c>
      <c r="Y452" s="179"/>
    </row>
    <row r="453" spans="2:27" x14ac:dyDescent="0.25">
      <c r="B453" s="34">
        <v>45282</v>
      </c>
      <c r="C453" s="51"/>
      <c r="D453" s="26">
        <v>126</v>
      </c>
      <c r="E453" s="26"/>
      <c r="F453" s="26"/>
      <c r="G453" s="26"/>
      <c r="H453" s="26"/>
      <c r="I453" s="51"/>
      <c r="J453" s="26">
        <v>159.6</v>
      </c>
      <c r="K453" s="51"/>
      <c r="L453" s="26"/>
      <c r="M453" s="51"/>
      <c r="N453" s="126">
        <v>241.5</v>
      </c>
      <c r="O453" s="129">
        <v>204.75</v>
      </c>
      <c r="P453" s="54" t="s">
        <v>220</v>
      </c>
      <c r="Q453" s="51"/>
      <c r="R453" s="122"/>
      <c r="S453" s="123"/>
      <c r="T453" s="22">
        <v>157.5</v>
      </c>
      <c r="U453" s="226">
        <v>44.1</v>
      </c>
      <c r="V453" s="257" t="s">
        <v>199</v>
      </c>
      <c r="W453" s="196"/>
      <c r="X453" s="291">
        <v>231</v>
      </c>
      <c r="Y453" s="179"/>
    </row>
    <row r="454" spans="2:27" x14ac:dyDescent="0.25">
      <c r="B454" s="34">
        <v>45286</v>
      </c>
      <c r="C454" s="51"/>
      <c r="D454" s="26">
        <v>162.75</v>
      </c>
      <c r="E454" s="26"/>
      <c r="F454" s="26"/>
      <c r="G454" s="26"/>
      <c r="H454" s="26"/>
      <c r="I454" s="51"/>
      <c r="J454" s="26">
        <v>159.6</v>
      </c>
      <c r="K454" s="51"/>
      <c r="L454" s="26"/>
      <c r="M454" s="51"/>
      <c r="N454" s="126">
        <v>246.75</v>
      </c>
      <c r="O454" s="129">
        <v>236.25</v>
      </c>
      <c r="P454" s="54" t="s">
        <v>220</v>
      </c>
      <c r="Q454" s="51"/>
      <c r="R454" s="122" t="s">
        <v>37</v>
      </c>
      <c r="S454" s="123" t="s">
        <v>37</v>
      </c>
      <c r="T454" s="22">
        <v>165.9</v>
      </c>
      <c r="U454" s="226">
        <v>44.1</v>
      </c>
      <c r="V454" s="257" t="s">
        <v>199</v>
      </c>
      <c r="W454" s="196" t="s">
        <v>37</v>
      </c>
      <c r="X454" s="291">
        <v>252</v>
      </c>
      <c r="Y454" s="198" t="s">
        <v>37</v>
      </c>
    </row>
    <row r="455" spans="2:27" x14ac:dyDescent="0.25">
      <c r="B455" s="34">
        <v>45287</v>
      </c>
      <c r="C455" s="51"/>
      <c r="D455" s="26">
        <v>147.63</v>
      </c>
      <c r="E455" s="26"/>
      <c r="F455" s="26"/>
      <c r="G455" s="26"/>
      <c r="H455" s="26"/>
      <c r="I455" s="51"/>
      <c r="J455" s="26">
        <v>151.19999999999999</v>
      </c>
      <c r="K455" s="51"/>
      <c r="L455" s="26"/>
      <c r="M455" s="51"/>
      <c r="N455" s="126">
        <v>231</v>
      </c>
      <c r="O455" s="129">
        <v>220.5</v>
      </c>
      <c r="P455" s="54" t="s">
        <v>220</v>
      </c>
      <c r="Q455" s="51"/>
      <c r="R455" s="122"/>
      <c r="S455" s="123"/>
      <c r="T455" s="22">
        <v>155.4</v>
      </c>
      <c r="U455" s="226">
        <v>40.950000000000003</v>
      </c>
      <c r="V455" s="257" t="s">
        <v>199</v>
      </c>
      <c r="W455" s="196"/>
      <c r="X455" s="291">
        <v>220.5</v>
      </c>
      <c r="Y455" s="179"/>
    </row>
    <row r="456" spans="2:27" x14ac:dyDescent="0.25">
      <c r="B456" s="34">
        <v>45289</v>
      </c>
      <c r="C456" s="51"/>
      <c r="D456" s="26">
        <v>113.61</v>
      </c>
      <c r="E456" s="26"/>
      <c r="F456" s="26"/>
      <c r="G456" s="26"/>
      <c r="H456" s="26"/>
      <c r="I456" s="51"/>
      <c r="J456" s="26">
        <v>136.5</v>
      </c>
      <c r="K456" s="51"/>
      <c r="L456" s="26"/>
      <c r="M456" s="51"/>
      <c r="N456" s="126">
        <v>225.75</v>
      </c>
      <c r="O456" s="129">
        <v>231</v>
      </c>
      <c r="P456" s="54" t="s">
        <v>220</v>
      </c>
      <c r="Q456" s="51"/>
      <c r="R456" s="122"/>
      <c r="S456" s="123"/>
      <c r="T456" s="22">
        <v>142.80000000000001</v>
      </c>
      <c r="U456" s="226">
        <v>37.799999999999997</v>
      </c>
      <c r="V456" s="257" t="s">
        <v>199</v>
      </c>
      <c r="W456" s="196"/>
      <c r="X456" s="291">
        <v>210</v>
      </c>
      <c r="Y456" s="179"/>
    </row>
    <row r="457" spans="2:27" x14ac:dyDescent="0.25">
      <c r="B457" s="34">
        <v>45317</v>
      </c>
      <c r="C457" s="125"/>
      <c r="D457" s="26">
        <v>99.75</v>
      </c>
      <c r="E457" s="59"/>
      <c r="F457" s="59"/>
      <c r="G457" s="59"/>
      <c r="H457" s="59"/>
      <c r="I457" s="125"/>
      <c r="J457" s="26">
        <v>128.1</v>
      </c>
      <c r="K457" s="125"/>
      <c r="L457" s="26"/>
      <c r="M457" s="125"/>
      <c r="N457" s="52" t="s">
        <v>37</v>
      </c>
      <c r="O457" s="129">
        <v>183.75</v>
      </c>
      <c r="P457" s="54" t="s">
        <v>220</v>
      </c>
      <c r="Q457" s="125"/>
      <c r="R457" s="122" t="s">
        <v>37</v>
      </c>
      <c r="S457" s="123" t="s">
        <v>37</v>
      </c>
      <c r="T457" s="22">
        <v>123.9</v>
      </c>
      <c r="U457" s="226">
        <v>26.25</v>
      </c>
      <c r="V457" s="257" t="s">
        <v>199</v>
      </c>
      <c r="W457" s="196" t="s">
        <v>37</v>
      </c>
      <c r="X457" s="197" t="s">
        <v>37</v>
      </c>
      <c r="Y457" s="198" t="s">
        <v>37</v>
      </c>
    </row>
    <row r="458" spans="2:27" x14ac:dyDescent="0.25">
      <c r="B458" s="34">
        <v>45321</v>
      </c>
      <c r="C458" s="125"/>
      <c r="D458" s="26">
        <v>114.4</v>
      </c>
      <c r="E458" s="59"/>
      <c r="F458" s="59"/>
      <c r="G458" s="59"/>
      <c r="H458" s="59"/>
      <c r="I458" s="125"/>
      <c r="J458" s="26">
        <v>114.4</v>
      </c>
      <c r="K458" s="125"/>
      <c r="L458" s="26"/>
      <c r="M458" s="125"/>
      <c r="N458" s="52" t="s">
        <v>37</v>
      </c>
      <c r="O458" s="129">
        <v>189</v>
      </c>
      <c r="P458" s="54" t="s">
        <v>220</v>
      </c>
      <c r="Q458" s="125"/>
      <c r="R458" s="122" t="s">
        <v>37</v>
      </c>
      <c r="S458" s="123" t="s">
        <v>37</v>
      </c>
      <c r="T458" s="22">
        <v>94.5</v>
      </c>
      <c r="U458" s="226">
        <v>22.05</v>
      </c>
      <c r="V458" s="257" t="s">
        <v>199</v>
      </c>
      <c r="W458" s="196" t="s">
        <v>37</v>
      </c>
      <c r="X458" s="197" t="s">
        <v>37</v>
      </c>
      <c r="Y458" s="198" t="s">
        <v>37</v>
      </c>
    </row>
    <row r="459" spans="2:27" x14ac:dyDescent="0.25">
      <c r="B459" s="34">
        <v>45322</v>
      </c>
      <c r="C459" s="51"/>
      <c r="D459" s="26">
        <v>119.49</v>
      </c>
      <c r="E459" s="26"/>
      <c r="F459" s="26"/>
      <c r="G459" s="26"/>
      <c r="H459" s="26"/>
      <c r="I459" s="51"/>
      <c r="J459" s="26">
        <v>157.5</v>
      </c>
      <c r="K459" s="51"/>
      <c r="L459" s="26"/>
      <c r="M459" s="51"/>
      <c r="N459" s="52" t="s">
        <v>37</v>
      </c>
      <c r="O459" s="129">
        <v>220.5</v>
      </c>
      <c r="P459" s="54" t="s">
        <v>220</v>
      </c>
      <c r="Q459" s="51"/>
      <c r="R459" s="122" t="s">
        <v>37</v>
      </c>
      <c r="S459" s="123" t="s">
        <v>37</v>
      </c>
      <c r="T459" s="22">
        <v>117.6</v>
      </c>
      <c r="U459" s="226">
        <v>28.35</v>
      </c>
      <c r="V459" s="257" t="s">
        <v>199</v>
      </c>
      <c r="W459" s="196" t="s">
        <v>37</v>
      </c>
      <c r="X459" s="197" t="s">
        <v>37</v>
      </c>
      <c r="Y459" s="198" t="s">
        <v>37</v>
      </c>
    </row>
    <row r="460" spans="2:27" x14ac:dyDescent="0.25">
      <c r="B460" s="34">
        <v>45324</v>
      </c>
      <c r="C460" s="51"/>
      <c r="D460" s="26">
        <v>119.49</v>
      </c>
      <c r="E460" s="26"/>
      <c r="F460" s="26"/>
      <c r="G460" s="26"/>
      <c r="H460" s="26"/>
      <c r="I460" s="51"/>
      <c r="J460" s="26">
        <v>165.9</v>
      </c>
      <c r="K460" s="51"/>
      <c r="L460" s="26"/>
      <c r="M460" s="51"/>
      <c r="N460" s="52" t="s">
        <v>37</v>
      </c>
      <c r="O460" s="129">
        <v>257.25</v>
      </c>
      <c r="P460" s="54" t="s">
        <v>220</v>
      </c>
      <c r="Q460" s="51"/>
      <c r="R460" s="122" t="s">
        <v>37</v>
      </c>
      <c r="S460" s="123" t="s">
        <v>37</v>
      </c>
      <c r="T460" s="22">
        <v>138.6</v>
      </c>
      <c r="U460" s="226">
        <v>35.700000000000003</v>
      </c>
      <c r="V460" s="257" t="s">
        <v>199</v>
      </c>
      <c r="W460" s="196" t="s">
        <v>37</v>
      </c>
      <c r="X460" s="197" t="s">
        <v>37</v>
      </c>
      <c r="Y460" s="198" t="s">
        <v>37</v>
      </c>
    </row>
    <row r="461" spans="2:27" x14ac:dyDescent="0.25">
      <c r="B461" s="34">
        <v>45327</v>
      </c>
      <c r="C461" s="125"/>
      <c r="D461" s="26">
        <v>173.67</v>
      </c>
      <c r="E461" s="59"/>
      <c r="F461" s="59"/>
      <c r="G461" s="59"/>
      <c r="H461" s="59"/>
      <c r="I461" s="125"/>
      <c r="J461" s="26">
        <v>153.30000000000001</v>
      </c>
      <c r="K461" s="125"/>
      <c r="L461" s="26"/>
      <c r="M461" s="125"/>
      <c r="N461" s="52" t="s">
        <v>37</v>
      </c>
      <c r="O461" s="129">
        <v>278.25</v>
      </c>
      <c r="P461" s="54" t="s">
        <v>220</v>
      </c>
      <c r="Q461" s="125"/>
      <c r="R461" s="122" t="s">
        <v>37</v>
      </c>
      <c r="S461" s="123" t="s">
        <v>37</v>
      </c>
      <c r="T461" s="22">
        <v>140.69999999999999</v>
      </c>
      <c r="U461" s="226">
        <v>35.700000000000003</v>
      </c>
      <c r="V461" s="257" t="s">
        <v>199</v>
      </c>
      <c r="W461" s="196" t="s">
        <v>37</v>
      </c>
      <c r="X461" s="291">
        <v>203.7</v>
      </c>
      <c r="Y461" s="198" t="s">
        <v>37</v>
      </c>
    </row>
    <row r="462" spans="2:27" x14ac:dyDescent="0.25">
      <c r="B462" s="34">
        <v>45329</v>
      </c>
      <c r="C462" s="51"/>
      <c r="D462" s="26">
        <v>118.23</v>
      </c>
      <c r="E462" s="26"/>
      <c r="F462" s="26"/>
      <c r="G462" s="26"/>
      <c r="H462" s="26"/>
      <c r="I462" s="51"/>
      <c r="J462" s="26">
        <v>165.9</v>
      </c>
      <c r="K462" s="51"/>
      <c r="L462" s="26"/>
      <c r="M462" s="51"/>
      <c r="N462" s="52" t="s">
        <v>37</v>
      </c>
      <c r="O462" s="129">
        <v>246.75</v>
      </c>
      <c r="P462" s="54" t="s">
        <v>220</v>
      </c>
      <c r="Q462" s="51"/>
      <c r="R462" s="122" t="s">
        <v>37</v>
      </c>
      <c r="S462" s="123" t="s">
        <v>37</v>
      </c>
      <c r="T462" s="22">
        <v>138.6</v>
      </c>
      <c r="U462" s="226">
        <v>17.22</v>
      </c>
      <c r="V462" s="257" t="s">
        <v>199</v>
      </c>
      <c r="W462" s="196" t="s">
        <v>37</v>
      </c>
      <c r="X462" s="291">
        <v>210</v>
      </c>
      <c r="Y462" s="198" t="s">
        <v>37</v>
      </c>
    </row>
    <row r="463" spans="2:27" x14ac:dyDescent="0.25">
      <c r="B463" s="34">
        <v>45331</v>
      </c>
      <c r="C463" s="51"/>
      <c r="D463" s="26">
        <v>104.16</v>
      </c>
      <c r="E463" s="26"/>
      <c r="F463" s="26"/>
      <c r="G463" s="26"/>
      <c r="H463" s="26"/>
      <c r="I463" s="51"/>
      <c r="J463" s="26">
        <v>157.5</v>
      </c>
      <c r="K463" s="51"/>
      <c r="L463" s="26"/>
      <c r="M463" s="51"/>
      <c r="N463" s="52" t="s">
        <v>37</v>
      </c>
      <c r="O463" s="129">
        <v>246.75</v>
      </c>
      <c r="P463" s="54" t="s">
        <v>220</v>
      </c>
      <c r="Q463" s="51"/>
      <c r="R463" s="122" t="s">
        <v>37</v>
      </c>
      <c r="S463" s="123" t="s">
        <v>37</v>
      </c>
      <c r="T463" s="22">
        <v>136.5</v>
      </c>
      <c r="U463" s="226">
        <v>18.428000000000001</v>
      </c>
      <c r="V463" s="257" t="s">
        <v>199</v>
      </c>
      <c r="W463" s="196" t="s">
        <v>37</v>
      </c>
      <c r="X463" s="291">
        <v>210</v>
      </c>
      <c r="Y463" s="198" t="s">
        <v>37</v>
      </c>
      <c r="AA463" t="s">
        <v>229</v>
      </c>
    </row>
    <row r="464" spans="2:27" x14ac:dyDescent="0.25">
      <c r="B464" s="34">
        <v>45334</v>
      </c>
      <c r="C464" s="51"/>
      <c r="D464" s="26">
        <v>107.1</v>
      </c>
      <c r="E464" s="26"/>
      <c r="F464" s="26"/>
      <c r="G464" s="26"/>
      <c r="H464" s="26"/>
      <c r="I464" s="51"/>
      <c r="J464" s="26">
        <v>140.69999999999999</v>
      </c>
      <c r="K464" s="51"/>
      <c r="L464" s="26"/>
      <c r="M464" s="51"/>
      <c r="N464" s="52" t="s">
        <v>37</v>
      </c>
      <c r="O464" s="129">
        <v>236.25</v>
      </c>
      <c r="P464" s="54" t="s">
        <v>220</v>
      </c>
      <c r="Q464" s="51"/>
      <c r="R464" s="122" t="s">
        <v>37</v>
      </c>
      <c r="S464" s="123" t="s">
        <v>37</v>
      </c>
      <c r="T464" s="22">
        <v>134.4</v>
      </c>
      <c r="U464" s="226">
        <v>28.035</v>
      </c>
      <c r="V464" s="257" t="s">
        <v>199</v>
      </c>
      <c r="W464" s="196" t="s">
        <v>37</v>
      </c>
      <c r="X464" s="291">
        <v>189</v>
      </c>
      <c r="Y464" s="198" t="s">
        <v>37</v>
      </c>
    </row>
    <row r="465" spans="2:25" x14ac:dyDescent="0.25">
      <c r="B465" s="34">
        <v>45336</v>
      </c>
      <c r="C465" s="51"/>
      <c r="D465" s="26">
        <v>131.04</v>
      </c>
      <c r="E465" s="26"/>
      <c r="F465" s="26"/>
      <c r="G465" s="26"/>
      <c r="H465" s="26"/>
      <c r="I465" s="51"/>
      <c r="J465" s="26">
        <v>159.6</v>
      </c>
      <c r="K465" s="51"/>
      <c r="L465" s="26"/>
      <c r="M465" s="51"/>
      <c r="N465" s="52" t="s">
        <v>37</v>
      </c>
      <c r="O465" s="129">
        <v>241.5</v>
      </c>
      <c r="P465" s="54" t="s">
        <v>220</v>
      </c>
      <c r="Q465" s="51"/>
      <c r="R465" s="122" t="s">
        <v>37</v>
      </c>
      <c r="S465" s="123" t="s">
        <v>37</v>
      </c>
      <c r="T465" s="22">
        <v>123.9</v>
      </c>
      <c r="U465" s="226">
        <v>23.625</v>
      </c>
      <c r="V465" s="257" t="s">
        <v>199</v>
      </c>
      <c r="W465" s="196" t="s">
        <v>37</v>
      </c>
      <c r="X465" s="291">
        <v>199.5</v>
      </c>
      <c r="Y465" s="198" t="s">
        <v>37</v>
      </c>
    </row>
    <row r="466" spans="2:25" x14ac:dyDescent="0.25">
      <c r="B466" s="34">
        <v>45338</v>
      </c>
      <c r="C466" s="51"/>
      <c r="D466" s="26">
        <v>122.01</v>
      </c>
      <c r="E466" s="26"/>
      <c r="F466" s="26"/>
      <c r="G466" s="26"/>
      <c r="H466" s="26"/>
      <c r="I466" s="51"/>
      <c r="J466" s="26">
        <v>157.5</v>
      </c>
      <c r="K466" s="51"/>
      <c r="L466" s="26"/>
      <c r="M466" s="51"/>
      <c r="N466" s="52" t="s">
        <v>37</v>
      </c>
      <c r="O466" s="129">
        <v>236.25</v>
      </c>
      <c r="P466" s="54" t="s">
        <v>220</v>
      </c>
      <c r="Q466" s="51"/>
      <c r="R466" s="122" t="s">
        <v>37</v>
      </c>
      <c r="S466" s="123" t="s">
        <v>37</v>
      </c>
      <c r="T466" s="22">
        <v>126</v>
      </c>
      <c r="U466" s="226">
        <v>24.045000000000002</v>
      </c>
      <c r="V466" s="257" t="s">
        <v>199</v>
      </c>
      <c r="W466" s="196" t="s">
        <v>37</v>
      </c>
      <c r="X466" s="291">
        <v>162.75</v>
      </c>
      <c r="Y466" s="198" t="s">
        <v>37</v>
      </c>
    </row>
    <row r="467" spans="2:25" x14ac:dyDescent="0.25">
      <c r="B467" s="34">
        <v>45342</v>
      </c>
      <c r="C467" s="125"/>
      <c r="D467" s="26">
        <v>127.89</v>
      </c>
      <c r="E467" s="59"/>
      <c r="F467" s="59"/>
      <c r="G467" s="59"/>
      <c r="H467" s="59"/>
      <c r="I467" s="125"/>
      <c r="J467" s="26">
        <v>153.30000000000001</v>
      </c>
      <c r="K467" s="125"/>
      <c r="L467" s="26"/>
      <c r="M467" s="125"/>
      <c r="N467" s="126">
        <v>231</v>
      </c>
      <c r="O467" s="129">
        <v>225.75</v>
      </c>
      <c r="P467" s="54" t="s">
        <v>220</v>
      </c>
      <c r="Q467" s="125"/>
      <c r="R467" s="122" t="s">
        <v>37</v>
      </c>
      <c r="S467" s="123" t="s">
        <v>37</v>
      </c>
      <c r="T467" s="22">
        <v>110</v>
      </c>
      <c r="U467" s="226">
        <v>12.375</v>
      </c>
      <c r="V467" s="257" t="s">
        <v>199</v>
      </c>
      <c r="W467" s="196" t="s">
        <v>37</v>
      </c>
      <c r="X467" s="291">
        <v>220.5</v>
      </c>
      <c r="Y467" s="198" t="s">
        <v>37</v>
      </c>
    </row>
    <row r="468" spans="2:25" x14ac:dyDescent="0.25">
      <c r="B468" s="34">
        <v>45343</v>
      </c>
      <c r="C468" s="51"/>
      <c r="D468" s="26">
        <v>137.13</v>
      </c>
      <c r="E468" s="26"/>
      <c r="F468" s="26"/>
      <c r="G468" s="26"/>
      <c r="H468" s="26"/>
      <c r="I468" s="51"/>
      <c r="J468" s="26">
        <v>155.4</v>
      </c>
      <c r="K468" s="51"/>
      <c r="L468" s="26"/>
      <c r="M468" s="51"/>
      <c r="N468" s="126">
        <v>278.25</v>
      </c>
      <c r="O468" s="129">
        <v>225.75</v>
      </c>
      <c r="P468" s="54" t="s">
        <v>220</v>
      </c>
      <c r="Q468" s="51"/>
      <c r="R468" s="122" t="s">
        <v>37</v>
      </c>
      <c r="S468" s="123" t="s">
        <v>37</v>
      </c>
      <c r="T468" s="22">
        <v>110</v>
      </c>
      <c r="U468" s="226">
        <v>13.02</v>
      </c>
      <c r="V468" s="257" t="s">
        <v>199</v>
      </c>
      <c r="W468" s="196" t="s">
        <v>37</v>
      </c>
      <c r="X468" s="291">
        <v>215.25</v>
      </c>
      <c r="Y468" s="198" t="s">
        <v>37</v>
      </c>
    </row>
    <row r="469" spans="2:25" x14ac:dyDescent="0.25">
      <c r="B469" s="34">
        <v>45345</v>
      </c>
      <c r="C469" s="51"/>
      <c r="D469" s="26">
        <v>126.63</v>
      </c>
      <c r="E469" s="26"/>
      <c r="F469" s="26"/>
      <c r="G469" s="26"/>
      <c r="H469" s="26"/>
      <c r="I469" s="51"/>
      <c r="J469" s="26">
        <v>156.30000000000001</v>
      </c>
      <c r="K469" s="51"/>
      <c r="L469" s="26"/>
      <c r="M469" s="51"/>
      <c r="N469" s="52" t="s">
        <v>37</v>
      </c>
      <c r="O469" s="129">
        <v>183.75</v>
      </c>
      <c r="P469" s="54" t="s">
        <v>220</v>
      </c>
      <c r="Q469" s="51"/>
      <c r="R469" s="122" t="s">
        <v>37</v>
      </c>
      <c r="S469" s="123" t="s">
        <v>37</v>
      </c>
      <c r="T469" s="22">
        <v>46.2</v>
      </c>
      <c r="U469" s="226">
        <v>20.350000000000001</v>
      </c>
      <c r="V469" s="257" t="s">
        <v>199</v>
      </c>
      <c r="W469" s="196" t="s">
        <v>37</v>
      </c>
      <c r="X469" s="291">
        <v>173.25</v>
      </c>
      <c r="Y469" s="198" t="s">
        <v>37</v>
      </c>
    </row>
    <row r="470" spans="2:25" x14ac:dyDescent="0.25">
      <c r="B470" s="34">
        <v>45348</v>
      </c>
      <c r="C470" s="51"/>
      <c r="D470" s="26">
        <v>136.08000000000001</v>
      </c>
      <c r="E470" s="26"/>
      <c r="F470" s="26"/>
      <c r="G470" s="26"/>
      <c r="H470" s="26"/>
      <c r="I470" s="51"/>
      <c r="J470" s="26">
        <v>140.69999999999999</v>
      </c>
      <c r="K470" s="51"/>
      <c r="L470" s="26"/>
      <c r="M470" s="51"/>
      <c r="N470" s="52" t="s">
        <v>37</v>
      </c>
      <c r="O470" s="129">
        <v>236.25</v>
      </c>
      <c r="P470" s="54" t="s">
        <v>220</v>
      </c>
      <c r="Q470" s="51"/>
      <c r="R470" s="122" t="s">
        <v>37</v>
      </c>
      <c r="S470" s="123" t="s">
        <v>37</v>
      </c>
      <c r="T470" s="22">
        <v>90.3</v>
      </c>
      <c r="U470" s="226">
        <v>27.3</v>
      </c>
      <c r="V470" s="257" t="s">
        <v>199</v>
      </c>
      <c r="W470" s="196" t="s">
        <v>37</v>
      </c>
      <c r="X470" s="197" t="s">
        <v>37</v>
      </c>
      <c r="Y470" s="198" t="s">
        <v>37</v>
      </c>
    </row>
    <row r="471" spans="2:25" x14ac:dyDescent="0.25">
      <c r="B471" s="34">
        <v>45350</v>
      </c>
      <c r="C471" s="51"/>
      <c r="D471" s="26">
        <v>106.05</v>
      </c>
      <c r="E471" s="26"/>
      <c r="F471" s="26"/>
      <c r="G471" s="26"/>
      <c r="H471" s="26"/>
      <c r="I471" s="51"/>
      <c r="J471" s="26">
        <v>147</v>
      </c>
      <c r="K471" s="51"/>
      <c r="L471" s="26"/>
      <c r="M471" s="51"/>
      <c r="N471" s="52" t="s">
        <v>37</v>
      </c>
      <c r="O471" s="129">
        <v>215.25</v>
      </c>
      <c r="P471" s="54" t="s">
        <v>220</v>
      </c>
      <c r="Q471" s="51"/>
      <c r="R471" s="122" t="s">
        <v>37</v>
      </c>
      <c r="S471" s="123" t="s">
        <v>37</v>
      </c>
      <c r="T471" s="22">
        <v>107.8</v>
      </c>
      <c r="U471" s="226">
        <v>52.5</v>
      </c>
      <c r="V471" s="257" t="s">
        <v>199</v>
      </c>
      <c r="W471" s="196" t="s">
        <v>37</v>
      </c>
      <c r="X471" s="197" t="s">
        <v>37</v>
      </c>
      <c r="Y471" s="198" t="s">
        <v>37</v>
      </c>
    </row>
    <row r="472" spans="2:25" x14ac:dyDescent="0.25">
      <c r="B472" s="34">
        <v>45352</v>
      </c>
      <c r="C472" s="51"/>
      <c r="D472" s="26">
        <v>110.04</v>
      </c>
      <c r="E472" s="26"/>
      <c r="F472" s="26"/>
      <c r="G472" s="26"/>
      <c r="H472" s="26"/>
      <c r="I472" s="51"/>
      <c r="J472" s="26">
        <v>161.69999999999999</v>
      </c>
      <c r="K472" s="51"/>
      <c r="L472" s="26"/>
      <c r="M472" s="51"/>
      <c r="N472" s="52" t="s">
        <v>37</v>
      </c>
      <c r="O472" s="129">
        <v>273</v>
      </c>
      <c r="P472" s="54" t="s">
        <v>220</v>
      </c>
      <c r="Q472" s="51"/>
      <c r="R472" s="122" t="s">
        <v>37</v>
      </c>
      <c r="S472" s="123" t="s">
        <v>37</v>
      </c>
      <c r="T472" s="22">
        <v>143</v>
      </c>
      <c r="U472" s="195" t="s">
        <v>199</v>
      </c>
      <c r="V472" s="257" t="s">
        <v>199</v>
      </c>
      <c r="W472" s="196" t="s">
        <v>37</v>
      </c>
      <c r="X472" s="197" t="s">
        <v>37</v>
      </c>
      <c r="Y472" s="198" t="s">
        <v>37</v>
      </c>
    </row>
    <row r="473" spans="2:25" x14ac:dyDescent="0.25">
      <c r="B473" s="34">
        <v>45355</v>
      </c>
      <c r="C473" s="51"/>
      <c r="D473" s="26">
        <v>150.36000000000001</v>
      </c>
      <c r="E473" s="26"/>
      <c r="F473" s="26"/>
      <c r="G473" s="26"/>
      <c r="H473" s="26"/>
      <c r="I473" s="51"/>
      <c r="J473" s="26">
        <v>174.3</v>
      </c>
      <c r="K473" s="51"/>
      <c r="L473" s="26"/>
      <c r="M473" s="51"/>
      <c r="N473" s="52" t="s">
        <v>37</v>
      </c>
      <c r="O473" s="129">
        <v>246.75</v>
      </c>
      <c r="P473" s="54" t="s">
        <v>220</v>
      </c>
      <c r="Q473" s="51"/>
      <c r="R473" s="122" t="s">
        <v>37</v>
      </c>
      <c r="S473" s="123" t="s">
        <v>37</v>
      </c>
      <c r="T473" s="22">
        <v>161.69999999999999</v>
      </c>
      <c r="U473" s="226">
        <v>27.004999999999999</v>
      </c>
      <c r="V473" s="257" t="s">
        <v>199</v>
      </c>
      <c r="W473" s="196" t="s">
        <v>37</v>
      </c>
      <c r="X473" s="197" t="s">
        <v>37</v>
      </c>
      <c r="Y473" s="198" t="s">
        <v>37</v>
      </c>
    </row>
    <row r="474" spans="2:25" x14ac:dyDescent="0.25">
      <c r="B474" s="34">
        <v>45357</v>
      </c>
      <c r="C474" s="51"/>
      <c r="D474" s="26">
        <v>107.94</v>
      </c>
      <c r="E474" s="26"/>
      <c r="F474" s="26"/>
      <c r="G474" s="26"/>
      <c r="H474" s="26"/>
      <c r="I474" s="51"/>
      <c r="J474" s="26">
        <v>151.19999999999999</v>
      </c>
      <c r="K474" s="51"/>
      <c r="L474" s="26"/>
      <c r="M474" s="51"/>
      <c r="N474" s="52" t="s">
        <v>37</v>
      </c>
      <c r="O474" s="129">
        <v>236.25</v>
      </c>
      <c r="P474" s="54" t="s">
        <v>220</v>
      </c>
      <c r="Q474" s="51"/>
      <c r="R474" s="122" t="s">
        <v>37</v>
      </c>
      <c r="S474" s="123" t="s">
        <v>37</v>
      </c>
      <c r="T474" s="22">
        <v>143</v>
      </c>
      <c r="U474" s="226">
        <v>35.365000000000002</v>
      </c>
      <c r="V474" s="257" t="s">
        <v>199</v>
      </c>
      <c r="W474" s="196" t="s">
        <v>37</v>
      </c>
      <c r="X474" s="291">
        <v>183.75</v>
      </c>
      <c r="Y474" s="198" t="s">
        <v>37</v>
      </c>
    </row>
    <row r="475" spans="2:25" x14ac:dyDescent="0.25">
      <c r="B475" s="34">
        <v>45359</v>
      </c>
      <c r="C475" s="51"/>
      <c r="D475" s="26">
        <v>111.3</v>
      </c>
      <c r="E475" s="26"/>
      <c r="F475" s="26"/>
      <c r="G475" s="26"/>
      <c r="H475" s="26"/>
      <c r="I475" s="51"/>
      <c r="J475" s="26">
        <v>155.4</v>
      </c>
      <c r="K475" s="51"/>
      <c r="L475" s="26"/>
      <c r="M475" s="51"/>
      <c r="N475" s="52" t="s">
        <v>37</v>
      </c>
      <c r="O475" s="129">
        <v>246.75</v>
      </c>
      <c r="P475" s="54" t="s">
        <v>220</v>
      </c>
      <c r="Q475" s="51"/>
      <c r="R475" s="122" t="s">
        <v>37</v>
      </c>
      <c r="S475" s="123" t="s">
        <v>37</v>
      </c>
      <c r="T475" s="22">
        <v>142.80000000000001</v>
      </c>
      <c r="U475" s="226">
        <v>32.707999999999998</v>
      </c>
      <c r="V475" s="257" t="s">
        <v>199</v>
      </c>
      <c r="W475" s="196" t="s">
        <v>37</v>
      </c>
      <c r="X475" s="291">
        <v>204.75</v>
      </c>
      <c r="Y475" s="198" t="s">
        <v>37</v>
      </c>
    </row>
    <row r="476" spans="2:25" x14ac:dyDescent="0.25">
      <c r="B476" s="34">
        <v>45362</v>
      </c>
      <c r="C476" s="51"/>
      <c r="D476" s="26">
        <v>109.2</v>
      </c>
      <c r="E476" s="26"/>
      <c r="F476" s="26"/>
      <c r="G476" s="26"/>
      <c r="H476" s="26"/>
      <c r="I476" s="51"/>
      <c r="J476" s="26">
        <v>155.4</v>
      </c>
      <c r="K476" s="51"/>
      <c r="L476" s="26"/>
      <c r="M476" s="51"/>
      <c r="N476" s="52" t="s">
        <v>37</v>
      </c>
      <c r="O476" s="124" t="s">
        <v>37</v>
      </c>
      <c r="P476" s="54" t="s">
        <v>220</v>
      </c>
      <c r="Q476" s="51"/>
      <c r="R476" s="122" t="s">
        <v>37</v>
      </c>
      <c r="S476" s="123" t="s">
        <v>37</v>
      </c>
      <c r="T476" s="22">
        <v>123.2</v>
      </c>
      <c r="U476" s="226">
        <v>20.265000000000001</v>
      </c>
      <c r="V476" s="257" t="s">
        <v>199</v>
      </c>
      <c r="W476" s="196" t="s">
        <v>37</v>
      </c>
      <c r="X476" s="291">
        <v>162.75</v>
      </c>
      <c r="Y476" s="198" t="s">
        <v>37</v>
      </c>
    </row>
    <row r="477" spans="2:25" x14ac:dyDescent="0.25">
      <c r="B477" s="34">
        <v>45364</v>
      </c>
      <c r="C477" s="51"/>
      <c r="D477" s="26">
        <v>106.26</v>
      </c>
      <c r="E477" s="26"/>
      <c r="F477" s="26"/>
      <c r="G477" s="26"/>
      <c r="H477" s="26"/>
      <c r="I477" s="51"/>
      <c r="J477" s="26">
        <v>159.6</v>
      </c>
      <c r="K477" s="51"/>
      <c r="L477" s="26"/>
      <c r="M477" s="51"/>
      <c r="N477" s="52" t="s">
        <v>37</v>
      </c>
      <c r="O477" s="124" t="s">
        <v>37</v>
      </c>
      <c r="P477" s="54" t="s">
        <v>220</v>
      </c>
      <c r="Q477" s="51"/>
      <c r="R477" s="122" t="s">
        <v>37</v>
      </c>
      <c r="S477" s="123" t="s">
        <v>37</v>
      </c>
      <c r="T477" s="22">
        <v>148.5</v>
      </c>
      <c r="U477" s="226">
        <v>20.9</v>
      </c>
      <c r="V477" s="257" t="s">
        <v>199</v>
      </c>
      <c r="W477" s="196" t="s">
        <v>37</v>
      </c>
      <c r="X477" s="291">
        <v>165</v>
      </c>
      <c r="Y477" s="198" t="s">
        <v>37</v>
      </c>
    </row>
    <row r="478" spans="2:25" x14ac:dyDescent="0.25">
      <c r="B478" s="34">
        <v>45366</v>
      </c>
      <c r="C478" s="125"/>
      <c r="D478" s="26">
        <v>101.64</v>
      </c>
      <c r="E478" s="59"/>
      <c r="F478" s="59"/>
      <c r="G478" s="59"/>
      <c r="H478" s="59"/>
      <c r="I478" s="125"/>
      <c r="J478" s="26">
        <v>86.1</v>
      </c>
      <c r="K478" s="125"/>
      <c r="L478" s="26"/>
      <c r="M478" s="125"/>
      <c r="N478" s="52" t="s">
        <v>37</v>
      </c>
      <c r="O478" s="124" t="s">
        <v>37</v>
      </c>
      <c r="P478" s="54" t="s">
        <v>220</v>
      </c>
      <c r="Q478" s="125"/>
      <c r="R478" s="122" t="s">
        <v>37</v>
      </c>
      <c r="S478" s="123" t="s">
        <v>37</v>
      </c>
      <c r="T478" s="22">
        <v>129.80000000000001</v>
      </c>
      <c r="U478" s="226">
        <v>14.85</v>
      </c>
      <c r="V478" s="257" t="s">
        <v>199</v>
      </c>
      <c r="W478" s="196" t="s">
        <v>37</v>
      </c>
      <c r="X478" s="197" t="s">
        <v>37</v>
      </c>
      <c r="Y478" s="198" t="s">
        <v>37</v>
      </c>
    </row>
    <row r="479" spans="2:25" x14ac:dyDescent="0.25">
      <c r="B479" s="34">
        <v>45371</v>
      </c>
      <c r="C479" s="51"/>
      <c r="D479" s="26">
        <v>133.56</v>
      </c>
      <c r="E479" s="26"/>
      <c r="F479" s="26"/>
      <c r="G479" s="26"/>
      <c r="H479" s="26"/>
      <c r="I479" s="51"/>
      <c r="J479" s="26">
        <v>149.1</v>
      </c>
      <c r="K479" s="51"/>
      <c r="L479" s="26"/>
      <c r="M479" s="51"/>
      <c r="N479" s="52" t="s">
        <v>37</v>
      </c>
      <c r="O479" s="124" t="s">
        <v>37</v>
      </c>
      <c r="P479" s="54" t="s">
        <v>220</v>
      </c>
      <c r="Q479" s="51"/>
      <c r="R479" s="122" t="s">
        <v>37</v>
      </c>
      <c r="S479" s="123" t="s">
        <v>37</v>
      </c>
      <c r="T479" s="22">
        <v>116.6</v>
      </c>
      <c r="U479" s="226">
        <v>8.0329999999999995</v>
      </c>
      <c r="V479" s="257" t="s">
        <v>199</v>
      </c>
      <c r="W479" s="196" t="s">
        <v>37</v>
      </c>
      <c r="X479" s="291">
        <v>3.08</v>
      </c>
      <c r="Y479" s="198" t="s">
        <v>37</v>
      </c>
    </row>
    <row r="480" spans="2:25" x14ac:dyDescent="0.25">
      <c r="B480" s="34">
        <v>45373</v>
      </c>
      <c r="C480" s="51"/>
      <c r="D480" s="26">
        <v>119.28</v>
      </c>
      <c r="E480" s="26"/>
      <c r="F480" s="26"/>
      <c r="G480" s="26"/>
      <c r="H480" s="26"/>
      <c r="I480" s="51"/>
      <c r="J480" s="26">
        <v>126</v>
      </c>
      <c r="K480" s="51"/>
      <c r="L480" s="26"/>
      <c r="M480" s="51"/>
      <c r="N480" s="52" t="s">
        <v>37</v>
      </c>
      <c r="O480" s="124" t="s">
        <v>37</v>
      </c>
      <c r="P480" s="54" t="s">
        <v>220</v>
      </c>
      <c r="Q480" s="51"/>
      <c r="R480" s="122" t="s">
        <v>37</v>
      </c>
      <c r="S480" s="123" t="s">
        <v>37</v>
      </c>
      <c r="T480" s="22">
        <v>105</v>
      </c>
      <c r="U480" s="226">
        <v>7.26</v>
      </c>
      <c r="V480" s="257" t="s">
        <v>199</v>
      </c>
      <c r="W480" s="196" t="s">
        <v>37</v>
      </c>
      <c r="X480" s="291">
        <v>178.5</v>
      </c>
      <c r="Y480" s="198" t="s">
        <v>37</v>
      </c>
    </row>
    <row r="481" spans="2:25" x14ac:dyDescent="0.25">
      <c r="B481" s="34">
        <v>45376</v>
      </c>
      <c r="C481" s="125"/>
      <c r="D481" s="26">
        <v>84</v>
      </c>
      <c r="E481" s="59"/>
      <c r="F481" s="59"/>
      <c r="G481" s="59"/>
      <c r="H481" s="59"/>
      <c r="I481" s="125"/>
      <c r="J481" s="26">
        <v>154</v>
      </c>
      <c r="K481" s="125"/>
      <c r="L481" s="26"/>
      <c r="M481" s="125"/>
      <c r="N481" s="52"/>
      <c r="O481" s="124"/>
      <c r="P481" s="54"/>
      <c r="Q481" s="125"/>
      <c r="R481" s="122"/>
      <c r="S481" s="123">
        <v>2.57</v>
      </c>
      <c r="T481" s="22">
        <v>84</v>
      </c>
      <c r="U481" s="226">
        <v>13.8</v>
      </c>
      <c r="V481" s="257"/>
      <c r="W481" s="196"/>
      <c r="X481" s="291">
        <v>231</v>
      </c>
      <c r="Y481" s="198"/>
    </row>
    <row r="482" spans="2:25" hidden="1" x14ac:dyDescent="0.25">
      <c r="B482" s="34"/>
      <c r="C482" s="125"/>
      <c r="D482" s="26"/>
      <c r="E482" s="59"/>
      <c r="F482" s="59"/>
      <c r="G482" s="59"/>
      <c r="H482" s="59"/>
      <c r="I482" s="125"/>
      <c r="J482" s="26"/>
      <c r="K482" s="125"/>
      <c r="L482" s="26"/>
      <c r="M482" s="125"/>
      <c r="N482" s="52"/>
      <c r="O482" s="124"/>
      <c r="P482" s="54"/>
      <c r="Q482" s="125"/>
      <c r="R482" s="122"/>
      <c r="S482" s="123"/>
      <c r="T482" s="22"/>
      <c r="U482" s="226"/>
      <c r="V482" s="257"/>
      <c r="W482" s="196"/>
      <c r="X482" s="197"/>
      <c r="Y482" s="198"/>
    </row>
    <row r="483" spans="2:25" hidden="1" x14ac:dyDescent="0.25">
      <c r="B483" s="34"/>
      <c r="C483" s="125"/>
      <c r="D483" s="26"/>
      <c r="E483" s="59"/>
      <c r="F483" s="59"/>
      <c r="G483" s="59"/>
      <c r="H483" s="59"/>
      <c r="I483" s="125"/>
      <c r="J483" s="26"/>
      <c r="K483" s="125"/>
      <c r="L483" s="26"/>
      <c r="M483" s="125"/>
      <c r="N483" s="52"/>
      <c r="O483" s="124"/>
      <c r="P483" s="54" t="s">
        <v>220</v>
      </c>
      <c r="Q483" s="125"/>
      <c r="R483" s="122"/>
      <c r="S483" s="123"/>
      <c r="T483" s="22"/>
      <c r="U483" s="195" t="s">
        <v>199</v>
      </c>
      <c r="V483" s="257" t="s">
        <v>222</v>
      </c>
      <c r="W483" s="196"/>
      <c r="X483" s="197" t="s">
        <v>199</v>
      </c>
      <c r="Y483" s="198" t="s">
        <v>37</v>
      </c>
    </row>
    <row r="484" spans="2:25" ht="15" hidden="1" customHeight="1" x14ac:dyDescent="0.25">
      <c r="B484" s="34"/>
      <c r="C484" s="125"/>
      <c r="D484" s="26"/>
      <c r="E484" s="59"/>
      <c r="F484" s="59"/>
      <c r="G484" s="59"/>
      <c r="H484" s="59"/>
      <c r="I484" s="125"/>
      <c r="J484" s="26"/>
      <c r="K484" s="125"/>
      <c r="L484" s="26"/>
      <c r="M484" s="125"/>
      <c r="N484" s="52" t="s">
        <v>37</v>
      </c>
      <c r="O484" s="124"/>
      <c r="P484" s="54" t="s">
        <v>220</v>
      </c>
      <c r="Q484" s="125"/>
      <c r="R484" s="122"/>
      <c r="S484" s="123"/>
      <c r="T484" s="22"/>
      <c r="U484" s="195" t="s">
        <v>199</v>
      </c>
      <c r="V484" s="257" t="s">
        <v>222</v>
      </c>
      <c r="W484" s="196"/>
      <c r="X484" s="197" t="s">
        <v>199</v>
      </c>
      <c r="Y484" s="198" t="s">
        <v>37</v>
      </c>
    </row>
  </sheetData>
  <mergeCells count="1">
    <mergeCell ref="C3:Y3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AA379"/>
  <sheetViews>
    <sheetView tabSelected="1" topLeftCell="D1" zoomScale="85" zoomScaleNormal="85" workbookViewId="0">
      <pane ySplit="7" topLeftCell="A362" activePane="bottomLeft" state="frozen"/>
      <selection pane="bottomLeft" activeCell="X373" sqref="X373"/>
    </sheetView>
  </sheetViews>
  <sheetFormatPr baseColWidth="10" defaultColWidth="11.42578125" defaultRowHeight="15" x14ac:dyDescent="0.25"/>
  <cols>
    <col min="1" max="1" width="3.28515625" customWidth="1"/>
    <col min="2" max="2" width="13.5703125" customWidth="1"/>
    <col min="3" max="4" width="17.140625" customWidth="1"/>
    <col min="5" max="8" width="17.140625" hidden="1" customWidth="1"/>
    <col min="9" max="19" width="17.140625" customWidth="1"/>
    <col min="20" max="20" width="18.7109375" customWidth="1"/>
    <col min="21" max="21" width="17.140625" customWidth="1"/>
    <col min="22" max="22" width="18.28515625" bestFit="1" customWidth="1"/>
    <col min="23" max="25" width="17.140625" customWidth="1"/>
    <col min="26" max="26" width="4.7109375" customWidth="1"/>
    <col min="27" max="27" width="94.42578125" customWidth="1"/>
  </cols>
  <sheetData>
    <row r="3" spans="2:27" ht="26.25" x14ac:dyDescent="0.4">
      <c r="C3" s="370" t="s">
        <v>116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</row>
    <row r="5" spans="2:27" x14ac:dyDescent="0.25">
      <c r="B5" s="1" t="s">
        <v>6</v>
      </c>
      <c r="C5" s="24" t="s">
        <v>112</v>
      </c>
      <c r="D5" s="24" t="s">
        <v>112</v>
      </c>
      <c r="E5" s="24" t="s">
        <v>112</v>
      </c>
      <c r="F5" s="24" t="s">
        <v>112</v>
      </c>
      <c r="G5" s="24" t="s">
        <v>112</v>
      </c>
      <c r="H5" s="24" t="s">
        <v>112</v>
      </c>
      <c r="I5" s="24" t="s">
        <v>112</v>
      </c>
      <c r="J5" s="24" t="s">
        <v>112</v>
      </c>
      <c r="K5" s="24" t="s">
        <v>112</v>
      </c>
      <c r="L5" s="24" t="s">
        <v>112</v>
      </c>
      <c r="M5" s="24" t="s">
        <v>112</v>
      </c>
      <c r="N5" s="24" t="s">
        <v>112</v>
      </c>
      <c r="O5" s="24" t="s">
        <v>112</v>
      </c>
      <c r="P5" s="24" t="s">
        <v>112</v>
      </c>
      <c r="Q5" s="24" t="s">
        <v>112</v>
      </c>
      <c r="R5" s="24" t="s">
        <v>112</v>
      </c>
      <c r="S5" s="24" t="s">
        <v>112</v>
      </c>
      <c r="T5" s="24" t="s">
        <v>112</v>
      </c>
      <c r="U5" s="24" t="s">
        <v>112</v>
      </c>
      <c r="V5" s="24" t="s">
        <v>112</v>
      </c>
      <c r="W5" s="24" t="s">
        <v>112</v>
      </c>
      <c r="X5" s="24" t="s">
        <v>112</v>
      </c>
      <c r="Y5" s="24" t="s">
        <v>112</v>
      </c>
    </row>
    <row r="6" spans="2:27" x14ac:dyDescent="0.25">
      <c r="B6" s="1" t="s">
        <v>7</v>
      </c>
      <c r="C6" s="24">
        <v>1</v>
      </c>
      <c r="D6" s="24">
        <v>2</v>
      </c>
      <c r="E6" s="24" t="s">
        <v>120</v>
      </c>
      <c r="F6" s="24" t="s">
        <v>122</v>
      </c>
      <c r="G6" s="24" t="s">
        <v>123</v>
      </c>
      <c r="H6" s="24" t="s">
        <v>124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6">
        <v>10</v>
      </c>
      <c r="P6" s="8">
        <v>12</v>
      </c>
      <c r="Q6" s="12">
        <v>13</v>
      </c>
      <c r="R6" s="16">
        <v>14</v>
      </c>
      <c r="S6" s="20" t="s">
        <v>15</v>
      </c>
      <c r="T6" s="20" t="s">
        <v>16</v>
      </c>
      <c r="U6" s="199">
        <v>16</v>
      </c>
      <c r="V6" s="171">
        <v>17</v>
      </c>
      <c r="W6" s="201">
        <v>18</v>
      </c>
      <c r="X6" s="202">
        <v>19</v>
      </c>
      <c r="Y6" s="200">
        <v>20</v>
      </c>
    </row>
    <row r="7" spans="2:27" ht="72" customHeight="1" x14ac:dyDescent="0.25">
      <c r="B7" s="3" t="s">
        <v>8</v>
      </c>
      <c r="C7" s="25" t="s">
        <v>9</v>
      </c>
      <c r="D7" s="25" t="s">
        <v>19</v>
      </c>
      <c r="E7" s="25" t="s">
        <v>121</v>
      </c>
      <c r="F7" s="25" t="s">
        <v>125</v>
      </c>
      <c r="G7" s="25" t="s">
        <v>126</v>
      </c>
      <c r="H7" s="25" t="s">
        <v>127</v>
      </c>
      <c r="I7" s="25" t="s">
        <v>12</v>
      </c>
      <c r="J7" s="25" t="s">
        <v>11</v>
      </c>
      <c r="K7" s="25" t="s">
        <v>13</v>
      </c>
      <c r="L7" s="25" t="s">
        <v>10</v>
      </c>
      <c r="M7" s="25" t="s">
        <v>14</v>
      </c>
      <c r="N7" s="25" t="s">
        <v>61</v>
      </c>
      <c r="O7" s="4" t="s">
        <v>17</v>
      </c>
      <c r="P7" s="9" t="s">
        <v>20</v>
      </c>
      <c r="Q7" s="13" t="s">
        <v>21</v>
      </c>
      <c r="R7" s="17" t="s">
        <v>18</v>
      </c>
      <c r="S7" s="21" t="s">
        <v>22</v>
      </c>
      <c r="T7" s="21" t="s">
        <v>23</v>
      </c>
      <c r="U7" s="170" t="s">
        <v>129</v>
      </c>
      <c r="V7" s="171" t="s">
        <v>131</v>
      </c>
      <c r="W7" s="172" t="s">
        <v>132</v>
      </c>
      <c r="X7" s="173" t="s">
        <v>134</v>
      </c>
      <c r="Y7" s="174" t="s">
        <v>136</v>
      </c>
      <c r="AA7" s="3" t="s">
        <v>38</v>
      </c>
    </row>
    <row r="8" spans="2:27" x14ac:dyDescent="0.25">
      <c r="B8" s="34">
        <v>44431</v>
      </c>
      <c r="C8" s="125"/>
      <c r="D8" s="151">
        <v>2.29</v>
      </c>
      <c r="E8" s="59"/>
      <c r="F8" s="59"/>
      <c r="G8" s="59"/>
      <c r="H8" s="59"/>
      <c r="I8" s="125"/>
      <c r="J8" s="26"/>
      <c r="K8" s="125"/>
      <c r="L8" s="26"/>
      <c r="M8" s="125"/>
      <c r="N8" s="52"/>
      <c r="O8" s="2"/>
      <c r="P8" s="10"/>
      <c r="Q8" s="125"/>
      <c r="R8" s="122"/>
      <c r="S8" s="123"/>
      <c r="T8" s="22"/>
      <c r="U8" s="175"/>
      <c r="V8" s="171"/>
      <c r="W8" s="192"/>
      <c r="X8" s="193"/>
      <c r="Y8" s="194"/>
    </row>
    <row r="9" spans="2:27" x14ac:dyDescent="0.25">
      <c r="B9" s="34">
        <v>44432</v>
      </c>
      <c r="C9" s="125"/>
      <c r="D9" s="151">
        <v>1.94</v>
      </c>
      <c r="E9" s="59"/>
      <c r="F9" s="59"/>
      <c r="G9" s="59"/>
      <c r="H9" s="59"/>
      <c r="I9" s="125"/>
      <c r="J9" s="26"/>
      <c r="K9" s="125"/>
      <c r="L9" s="26"/>
      <c r="M9" s="125"/>
      <c r="N9" s="26"/>
      <c r="O9" s="2"/>
      <c r="P9" s="10"/>
      <c r="Q9" s="125"/>
      <c r="R9" s="122"/>
      <c r="S9" s="123"/>
      <c r="T9" s="22"/>
      <c r="U9" s="175"/>
      <c r="V9" s="171"/>
      <c r="W9" s="192"/>
      <c r="X9" s="193"/>
      <c r="Y9" s="194"/>
    </row>
    <row r="10" spans="2:27" x14ac:dyDescent="0.25">
      <c r="B10" s="34">
        <v>44433</v>
      </c>
      <c r="C10" s="125"/>
      <c r="D10" s="151">
        <v>1.7</v>
      </c>
      <c r="E10" s="59"/>
      <c r="F10" s="59"/>
      <c r="G10" s="59"/>
      <c r="H10" s="59"/>
      <c r="I10" s="125"/>
      <c r="J10" s="26"/>
      <c r="K10" s="125"/>
      <c r="L10" s="26"/>
      <c r="M10" s="125"/>
      <c r="N10" s="26"/>
      <c r="O10" s="2"/>
      <c r="P10" s="10"/>
      <c r="Q10" s="125"/>
      <c r="R10" s="122"/>
      <c r="S10" s="123"/>
      <c r="T10" s="22"/>
      <c r="U10" s="175"/>
      <c r="V10" s="171"/>
      <c r="W10" s="192"/>
      <c r="X10" s="193"/>
      <c r="Y10" s="194"/>
    </row>
    <row r="11" spans="2:27" x14ac:dyDescent="0.25">
      <c r="B11" s="34">
        <v>44434</v>
      </c>
      <c r="C11" s="125"/>
      <c r="D11" s="151">
        <v>1.62</v>
      </c>
      <c r="E11" s="59"/>
      <c r="F11" s="59"/>
      <c r="G11" s="59"/>
      <c r="H11" s="59"/>
      <c r="I11" s="125"/>
      <c r="J11" s="26"/>
      <c r="K11" s="125"/>
      <c r="L11" s="26"/>
      <c r="M11" s="125"/>
      <c r="N11" s="26"/>
      <c r="O11" s="2"/>
      <c r="P11" s="10"/>
      <c r="Q11" s="125"/>
      <c r="R11" s="122"/>
      <c r="S11" s="123"/>
      <c r="T11" s="22"/>
      <c r="U11" s="175"/>
      <c r="V11" s="171"/>
      <c r="W11" s="192"/>
      <c r="X11" s="193"/>
      <c r="Y11" s="194"/>
    </row>
    <row r="12" spans="2:27" x14ac:dyDescent="0.25">
      <c r="B12" s="34">
        <v>44435</v>
      </c>
      <c r="C12" s="125"/>
      <c r="D12" s="151">
        <v>0.82</v>
      </c>
      <c r="E12" s="59"/>
      <c r="F12" s="59"/>
      <c r="G12" s="59"/>
      <c r="H12" s="59"/>
      <c r="I12" s="125"/>
      <c r="J12" s="26"/>
      <c r="K12" s="125"/>
      <c r="L12" s="26"/>
      <c r="M12" s="125"/>
      <c r="N12" s="26"/>
      <c r="O12" s="2"/>
      <c r="P12" s="10"/>
      <c r="Q12" s="125"/>
      <c r="R12" s="122"/>
      <c r="S12" s="123"/>
      <c r="T12" s="22"/>
      <c r="U12" s="175"/>
      <c r="V12" s="171"/>
      <c r="W12" s="192"/>
      <c r="X12" s="193"/>
      <c r="Y12" s="194"/>
    </row>
    <row r="13" spans="2:27" x14ac:dyDescent="0.25">
      <c r="B13" s="34">
        <v>44436</v>
      </c>
      <c r="C13" s="125"/>
      <c r="D13" s="151">
        <v>0.48</v>
      </c>
      <c r="E13" s="59"/>
      <c r="F13" s="59"/>
      <c r="G13" s="59"/>
      <c r="H13" s="59"/>
      <c r="I13" s="125"/>
      <c r="J13" s="26"/>
      <c r="K13" s="125"/>
      <c r="L13" s="26"/>
      <c r="M13" s="125"/>
      <c r="N13" s="26"/>
      <c r="O13" s="2"/>
      <c r="P13" s="10"/>
      <c r="Q13" s="125"/>
      <c r="R13" s="122"/>
      <c r="S13" s="123"/>
      <c r="T13" s="22"/>
      <c r="U13" s="175"/>
      <c r="V13" s="171"/>
      <c r="W13" s="192"/>
      <c r="X13" s="193"/>
      <c r="Y13" s="194"/>
    </row>
    <row r="14" spans="2:27" x14ac:dyDescent="0.25">
      <c r="B14" s="34">
        <v>44437</v>
      </c>
      <c r="C14" s="125"/>
      <c r="D14" s="151">
        <v>0.2</v>
      </c>
      <c r="E14" s="59"/>
      <c r="F14" s="59"/>
      <c r="G14" s="59"/>
      <c r="H14" s="59"/>
      <c r="I14" s="125"/>
      <c r="J14" s="26"/>
      <c r="K14" s="125"/>
      <c r="L14" s="26"/>
      <c r="M14" s="125"/>
      <c r="N14" s="26"/>
      <c r="O14" s="2"/>
      <c r="P14" s="10"/>
      <c r="Q14" s="125"/>
      <c r="R14" s="122"/>
      <c r="S14" s="123"/>
      <c r="T14" s="22"/>
      <c r="U14" s="175"/>
      <c r="V14" s="171"/>
      <c r="W14" s="192"/>
      <c r="X14" s="193"/>
      <c r="Y14" s="194"/>
    </row>
    <row r="15" spans="2:27" x14ac:dyDescent="0.25">
      <c r="B15" s="34">
        <v>44438</v>
      </c>
      <c r="C15" s="125"/>
      <c r="D15" s="151">
        <v>0.13</v>
      </c>
      <c r="E15" s="59"/>
      <c r="F15" s="59"/>
      <c r="G15" s="59"/>
      <c r="H15" s="59"/>
      <c r="I15" s="125"/>
      <c r="J15" s="231" t="s">
        <v>138</v>
      </c>
      <c r="K15" s="125"/>
      <c r="L15" s="151">
        <v>1.07</v>
      </c>
      <c r="M15" s="125"/>
      <c r="N15" s="26"/>
      <c r="O15" s="2"/>
      <c r="P15" s="10"/>
      <c r="Q15" s="125"/>
      <c r="R15" s="122"/>
      <c r="S15" s="123"/>
      <c r="T15" s="22">
        <v>6.0999999999999999E-2</v>
      </c>
      <c r="U15" s="175"/>
      <c r="V15" s="171"/>
      <c r="W15" s="192"/>
      <c r="X15" s="193"/>
      <c r="Y15" s="194"/>
    </row>
    <row r="16" spans="2:27" x14ac:dyDescent="0.25">
      <c r="B16" s="34">
        <v>44439</v>
      </c>
      <c r="C16" s="125"/>
      <c r="D16" s="151">
        <v>9.0999999999999998E-2</v>
      </c>
      <c r="E16" s="150"/>
      <c r="F16" s="150"/>
      <c r="G16" s="150"/>
      <c r="H16" s="150"/>
      <c r="I16" s="125"/>
      <c r="J16" s="26"/>
      <c r="K16" s="125"/>
      <c r="L16" s="26"/>
      <c r="M16" s="125"/>
      <c r="N16" s="26"/>
      <c r="O16" s="2"/>
      <c r="P16" s="10"/>
      <c r="Q16" s="125"/>
      <c r="R16" s="122"/>
      <c r="S16" s="123"/>
      <c r="T16" s="22"/>
      <c r="U16" s="175"/>
      <c r="V16" s="171"/>
      <c r="W16" s="192"/>
      <c r="X16" s="193"/>
      <c r="Y16" s="194"/>
    </row>
    <row r="17" spans="2:25" x14ac:dyDescent="0.25">
      <c r="B17" s="34">
        <v>44440</v>
      </c>
      <c r="C17" s="125"/>
      <c r="D17" s="151">
        <v>0.127</v>
      </c>
      <c r="E17" s="150"/>
      <c r="F17" s="150"/>
      <c r="G17" s="150"/>
      <c r="H17" s="150"/>
      <c r="I17" s="125"/>
      <c r="J17" s="26"/>
      <c r="K17" s="125"/>
      <c r="L17" s="26"/>
      <c r="M17" s="125"/>
      <c r="N17" s="26"/>
      <c r="O17" s="2"/>
      <c r="P17" s="10"/>
      <c r="Q17" s="125"/>
      <c r="R17" s="122"/>
      <c r="S17" s="123"/>
      <c r="T17" s="22"/>
      <c r="U17" s="175"/>
      <c r="V17" s="171"/>
      <c r="W17" s="192"/>
      <c r="X17" s="193"/>
      <c r="Y17" s="194"/>
    </row>
    <row r="18" spans="2:25" x14ac:dyDescent="0.25">
      <c r="B18" s="34">
        <v>44441</v>
      </c>
      <c r="C18" s="125"/>
      <c r="D18" s="151">
        <v>0.124</v>
      </c>
      <c r="E18" s="150"/>
      <c r="F18" s="150"/>
      <c r="G18" s="150"/>
      <c r="H18" s="150"/>
      <c r="I18" s="125"/>
      <c r="J18" s="26"/>
      <c r="K18" s="125"/>
      <c r="L18" s="26"/>
      <c r="M18" s="125"/>
      <c r="N18" s="26"/>
      <c r="O18" s="2"/>
      <c r="P18" s="10"/>
      <c r="Q18" s="125"/>
      <c r="R18" s="122"/>
      <c r="S18" s="123"/>
      <c r="T18" s="22"/>
      <c r="U18" s="175"/>
      <c r="V18" s="171"/>
      <c r="W18" s="192"/>
      <c r="X18" s="193"/>
      <c r="Y18" s="194"/>
    </row>
    <row r="19" spans="2:25" x14ac:dyDescent="0.25">
      <c r="B19" s="34">
        <v>44442</v>
      </c>
      <c r="C19" s="125"/>
      <c r="D19" s="151">
        <v>0.16500000000000001</v>
      </c>
      <c r="E19" s="150"/>
      <c r="F19" s="150"/>
      <c r="G19" s="150"/>
      <c r="H19" s="150"/>
      <c r="I19" s="125"/>
      <c r="J19" s="151">
        <v>6.9000000000000006E-2</v>
      </c>
      <c r="K19" s="125"/>
      <c r="L19" s="26"/>
      <c r="M19" s="125"/>
      <c r="N19" s="26"/>
      <c r="O19" s="2"/>
      <c r="P19" s="10"/>
      <c r="Q19" s="125"/>
      <c r="R19" s="122"/>
      <c r="S19" s="123"/>
      <c r="T19" s="22"/>
      <c r="U19" s="175"/>
      <c r="V19" s="171"/>
      <c r="W19" s="192"/>
      <c r="X19" s="193"/>
      <c r="Y19" s="194"/>
    </row>
    <row r="20" spans="2:25" x14ac:dyDescent="0.25">
      <c r="B20" s="34">
        <v>44443</v>
      </c>
      <c r="C20" s="125"/>
      <c r="D20" s="151">
        <v>0.52500000000000002</v>
      </c>
      <c r="E20" s="150"/>
      <c r="F20" s="150"/>
      <c r="G20" s="150"/>
      <c r="H20" s="150"/>
      <c r="I20" s="125"/>
      <c r="J20" s="26"/>
      <c r="K20" s="125"/>
      <c r="L20" s="26"/>
      <c r="M20" s="125"/>
      <c r="N20" s="26"/>
      <c r="O20" s="2"/>
      <c r="P20" s="10"/>
      <c r="Q20" s="125"/>
      <c r="R20" s="122"/>
      <c r="S20" s="123"/>
      <c r="T20" s="22"/>
      <c r="U20" s="175"/>
      <c r="V20" s="171"/>
      <c r="W20" s="192"/>
      <c r="X20" s="193"/>
      <c r="Y20" s="194"/>
    </row>
    <row r="21" spans="2:25" x14ac:dyDescent="0.25">
      <c r="B21" s="34">
        <v>44444</v>
      </c>
      <c r="C21" s="125"/>
      <c r="D21" s="151">
        <v>0.41899999999999998</v>
      </c>
      <c r="E21" s="150"/>
      <c r="F21" s="150"/>
      <c r="G21" s="150"/>
      <c r="H21" s="150"/>
      <c r="I21" s="125"/>
      <c r="J21" s="26"/>
      <c r="K21" s="125"/>
      <c r="L21" s="26"/>
      <c r="M21" s="125"/>
      <c r="N21" s="26"/>
      <c r="O21" s="2"/>
      <c r="P21" s="10"/>
      <c r="Q21" s="125"/>
      <c r="R21" s="122"/>
      <c r="S21" s="123"/>
      <c r="T21" s="22"/>
      <c r="U21" s="175"/>
      <c r="V21" s="171"/>
      <c r="W21" s="192"/>
      <c r="X21" s="193"/>
      <c r="Y21" s="194"/>
    </row>
    <row r="22" spans="2:25" x14ac:dyDescent="0.25">
      <c r="B22" s="34">
        <v>44445</v>
      </c>
      <c r="C22" s="125"/>
      <c r="D22" s="151">
        <v>0.55200000000000005</v>
      </c>
      <c r="E22" s="150">
        <v>0.71699999999999997</v>
      </c>
      <c r="F22" s="150"/>
      <c r="G22" s="150"/>
      <c r="H22" s="150"/>
      <c r="I22" s="125"/>
      <c r="J22" s="126" t="s">
        <v>138</v>
      </c>
      <c r="K22" s="125"/>
      <c r="L22" s="151">
        <v>2.419</v>
      </c>
      <c r="M22" s="125"/>
      <c r="N22" s="26"/>
      <c r="O22" s="2"/>
      <c r="P22" s="10"/>
      <c r="Q22" s="125"/>
      <c r="R22" s="122"/>
      <c r="S22" s="123"/>
      <c r="T22" s="22">
        <v>6.0999999999999999E-2</v>
      </c>
      <c r="U22" s="175"/>
      <c r="V22" s="171"/>
      <c r="W22" s="192"/>
      <c r="X22" s="193"/>
      <c r="Y22" s="194"/>
    </row>
    <row r="23" spans="2:25" x14ac:dyDescent="0.25">
      <c r="B23" s="34">
        <v>44446</v>
      </c>
      <c r="C23" s="51"/>
      <c r="D23" s="151">
        <v>0.56299999999999994</v>
      </c>
      <c r="E23" s="26">
        <v>0.63500000000000001</v>
      </c>
      <c r="F23" s="26">
        <v>2.069</v>
      </c>
      <c r="G23" s="26">
        <v>3.43</v>
      </c>
      <c r="H23" s="26">
        <v>6.0999999999999999E-2</v>
      </c>
      <c r="I23" s="51"/>
      <c r="J23" s="231" t="s">
        <v>138</v>
      </c>
      <c r="K23" s="51"/>
      <c r="L23" s="26"/>
      <c r="M23" s="51"/>
      <c r="N23" s="52"/>
      <c r="O23" s="2"/>
      <c r="P23" s="54"/>
      <c r="Q23" s="51"/>
      <c r="R23" s="18"/>
      <c r="S23" s="22"/>
      <c r="T23" s="22"/>
      <c r="U23" s="175"/>
      <c r="V23" s="171"/>
      <c r="W23" s="192"/>
      <c r="X23" s="193"/>
      <c r="Y23" s="194"/>
    </row>
    <row r="24" spans="2:25" x14ac:dyDescent="0.25">
      <c r="B24" s="34">
        <v>44447</v>
      </c>
      <c r="C24" s="51"/>
      <c r="D24" s="151">
        <v>0.48799999999999999</v>
      </c>
      <c r="E24" s="26">
        <v>0.53800000000000003</v>
      </c>
      <c r="F24" s="26">
        <v>1.6160000000000001</v>
      </c>
      <c r="G24" s="26">
        <v>0.63600000000000001</v>
      </c>
      <c r="H24" s="26">
        <v>0.155</v>
      </c>
      <c r="I24" s="51"/>
      <c r="J24" s="151">
        <v>0.14199999999999999</v>
      </c>
      <c r="K24" s="51"/>
      <c r="L24" s="26"/>
      <c r="M24" s="51"/>
      <c r="N24" s="52"/>
      <c r="O24" s="2"/>
      <c r="P24" s="54"/>
      <c r="Q24" s="51"/>
      <c r="R24" s="18"/>
      <c r="S24" s="22"/>
      <c r="T24" s="22"/>
      <c r="U24" s="175"/>
      <c r="V24" s="171"/>
      <c r="W24" s="192"/>
      <c r="X24" s="193"/>
      <c r="Y24" s="194"/>
    </row>
    <row r="25" spans="2:25" x14ac:dyDescent="0.25">
      <c r="B25" s="34">
        <v>44448</v>
      </c>
      <c r="C25" s="51"/>
      <c r="D25" s="151">
        <v>0.33900000000000002</v>
      </c>
      <c r="E25" s="26">
        <v>0.32900000000000001</v>
      </c>
      <c r="F25" s="26">
        <v>1.1000000000000001</v>
      </c>
      <c r="G25" s="26">
        <v>0.7</v>
      </c>
      <c r="H25" s="26">
        <v>0.106</v>
      </c>
      <c r="I25" s="51"/>
      <c r="J25" s="231" t="s">
        <v>138</v>
      </c>
      <c r="K25" s="51"/>
      <c r="L25" s="26"/>
      <c r="M25" s="51"/>
      <c r="N25" s="52"/>
      <c r="O25" s="2"/>
      <c r="P25" s="54"/>
      <c r="Q25" s="51"/>
      <c r="R25" s="18"/>
      <c r="S25" s="22"/>
      <c r="T25" s="22"/>
      <c r="U25" s="175"/>
      <c r="V25" s="171"/>
      <c r="W25" s="192"/>
      <c r="X25" s="193"/>
      <c r="Y25" s="194"/>
    </row>
    <row r="26" spans="2:25" x14ac:dyDescent="0.25">
      <c r="B26" s="34">
        <v>44449</v>
      </c>
      <c r="C26" s="51"/>
      <c r="D26" s="151">
        <v>0.22</v>
      </c>
      <c r="E26" s="26">
        <v>0.21099999999999999</v>
      </c>
      <c r="F26" s="26">
        <v>0.93</v>
      </c>
      <c r="G26" s="26">
        <v>0.51</v>
      </c>
      <c r="H26" s="26">
        <v>6.0999999999999999E-2</v>
      </c>
      <c r="I26" s="51"/>
      <c r="J26" s="231" t="s">
        <v>138</v>
      </c>
      <c r="K26" s="51"/>
      <c r="L26" s="26"/>
      <c r="M26" s="51"/>
      <c r="N26" s="52"/>
      <c r="O26" s="2"/>
      <c r="P26" s="54"/>
      <c r="Q26" s="51"/>
      <c r="R26" s="18"/>
      <c r="S26" s="22"/>
      <c r="T26" s="22"/>
      <c r="U26" s="175"/>
      <c r="V26" s="171"/>
      <c r="W26" s="192"/>
      <c r="X26" s="193"/>
      <c r="Y26" s="194"/>
    </row>
    <row r="27" spans="2:25" x14ac:dyDescent="0.25">
      <c r="B27" s="34">
        <v>44450</v>
      </c>
      <c r="C27" s="51"/>
      <c r="D27" s="151">
        <v>0.157</v>
      </c>
      <c r="E27" s="26"/>
      <c r="F27" s="26"/>
      <c r="G27" s="26"/>
      <c r="H27" s="26"/>
      <c r="I27" s="51"/>
      <c r="J27" s="26"/>
      <c r="K27" s="51"/>
      <c r="L27" s="26"/>
      <c r="M27" s="51"/>
      <c r="N27" s="52"/>
      <c r="O27" s="2"/>
      <c r="P27" s="54"/>
      <c r="Q27" s="51"/>
      <c r="R27" s="18"/>
      <c r="S27" s="22"/>
      <c r="T27" s="22"/>
      <c r="U27" s="175"/>
      <c r="V27" s="171"/>
      <c r="W27" s="192"/>
      <c r="X27" s="193"/>
      <c r="Y27" s="194"/>
    </row>
    <row r="28" spans="2:25" x14ac:dyDescent="0.25">
      <c r="B28" s="34">
        <v>44451</v>
      </c>
      <c r="C28" s="51"/>
      <c r="D28" s="151">
        <v>0.22500000000000001</v>
      </c>
      <c r="E28" s="26"/>
      <c r="F28" s="26"/>
      <c r="G28" s="26"/>
      <c r="H28" s="26"/>
      <c r="I28" s="51"/>
      <c r="J28" s="26"/>
      <c r="K28" s="51"/>
      <c r="L28" s="26"/>
      <c r="M28" s="51"/>
      <c r="N28" s="52"/>
      <c r="O28" s="2"/>
      <c r="P28" s="54"/>
      <c r="Q28" s="51"/>
      <c r="R28" s="18"/>
      <c r="S28" s="22"/>
      <c r="T28" s="22"/>
      <c r="U28" s="175"/>
      <c r="V28" s="171"/>
      <c r="W28" s="192"/>
      <c r="X28" s="193"/>
      <c r="Y28" s="194"/>
    </row>
    <row r="29" spans="2:25" x14ac:dyDescent="0.25">
      <c r="B29" s="34">
        <v>44452</v>
      </c>
      <c r="C29" s="51"/>
      <c r="D29" s="151">
        <v>0.18</v>
      </c>
      <c r="E29" s="26">
        <v>0.182</v>
      </c>
      <c r="F29" s="26">
        <v>0.92</v>
      </c>
      <c r="G29" s="26">
        <v>0.64600000000000002</v>
      </c>
      <c r="H29" s="26">
        <v>6.0999999999999999E-2</v>
      </c>
      <c r="I29" s="51"/>
      <c r="J29" s="231" t="s">
        <v>138</v>
      </c>
      <c r="K29" s="51"/>
      <c r="L29" s="151">
        <v>0.59199999999999997</v>
      </c>
      <c r="M29" s="51"/>
      <c r="N29" s="52" t="s">
        <v>37</v>
      </c>
      <c r="O29" s="124" t="s">
        <v>37</v>
      </c>
      <c r="P29" s="54" t="s">
        <v>24</v>
      </c>
      <c r="Q29" s="153"/>
      <c r="R29" s="122" t="s">
        <v>37</v>
      </c>
      <c r="S29" s="123" t="s">
        <v>24</v>
      </c>
      <c r="T29" s="22">
        <v>6.0999999999999999E-2</v>
      </c>
      <c r="U29" s="175"/>
      <c r="V29" s="171"/>
      <c r="W29" s="192"/>
      <c r="X29" s="193"/>
      <c r="Y29" s="194"/>
    </row>
    <row r="30" spans="2:25" x14ac:dyDescent="0.25">
      <c r="B30" s="34">
        <v>44453</v>
      </c>
      <c r="C30" s="125"/>
      <c r="D30" s="151">
        <v>0.22700000000000001</v>
      </c>
      <c r="E30" s="26">
        <v>0.24099999999999999</v>
      </c>
      <c r="F30" s="26">
        <v>0.76</v>
      </c>
      <c r="G30" s="26">
        <v>0.68</v>
      </c>
      <c r="H30" s="26">
        <v>6.0999999999999999E-2</v>
      </c>
      <c r="I30" s="125"/>
      <c r="J30" s="232" t="s">
        <v>138</v>
      </c>
      <c r="K30" s="125"/>
      <c r="L30" s="26"/>
      <c r="M30" s="125"/>
      <c r="N30" s="26"/>
      <c r="O30" s="2"/>
      <c r="P30" s="10"/>
      <c r="Q30" s="125"/>
      <c r="R30" s="122" t="s">
        <v>37</v>
      </c>
      <c r="S30" s="123" t="s">
        <v>24</v>
      </c>
      <c r="T30" s="22"/>
      <c r="U30" s="175"/>
      <c r="V30" s="171"/>
      <c r="W30" s="192"/>
      <c r="X30" s="193"/>
      <c r="Y30" s="194"/>
    </row>
    <row r="31" spans="2:25" x14ac:dyDescent="0.25">
      <c r="B31" s="34">
        <v>44454</v>
      </c>
      <c r="C31" s="125"/>
      <c r="D31" s="151">
        <v>0.249</v>
      </c>
      <c r="E31" s="26">
        <v>0.25600000000000001</v>
      </c>
      <c r="F31" s="26">
        <v>0.67</v>
      </c>
      <c r="G31" s="26">
        <v>0.81399999999999995</v>
      </c>
      <c r="H31" s="26">
        <v>6.0999999999999999E-2</v>
      </c>
      <c r="I31" s="125"/>
      <c r="J31" s="232">
        <v>6.9000000000000006E-2</v>
      </c>
      <c r="K31" s="125"/>
      <c r="L31" s="26"/>
      <c r="M31" s="125"/>
      <c r="N31" s="26"/>
      <c r="O31" s="2"/>
      <c r="P31" s="10"/>
      <c r="Q31" s="125"/>
      <c r="R31" s="122"/>
      <c r="S31" s="123"/>
      <c r="T31" s="22"/>
      <c r="U31" s="175"/>
      <c r="V31" s="171"/>
      <c r="W31" s="192"/>
      <c r="X31" s="193"/>
      <c r="Y31" s="194"/>
    </row>
    <row r="32" spans="2:25" x14ac:dyDescent="0.25">
      <c r="B32" s="34">
        <v>44455</v>
      </c>
      <c r="C32" s="125"/>
      <c r="D32" s="151">
        <v>9.6000000000000002E-2</v>
      </c>
      <c r="E32" s="26">
        <v>7.6999999999999999E-2</v>
      </c>
      <c r="F32" s="26">
        <v>0.51200000000000001</v>
      </c>
      <c r="G32" s="26">
        <v>0.443</v>
      </c>
      <c r="H32" s="26">
        <v>6.0999999999999999E-2</v>
      </c>
      <c r="I32" s="125"/>
      <c r="J32" s="232" t="s">
        <v>138</v>
      </c>
      <c r="K32" s="125"/>
      <c r="L32" s="26"/>
      <c r="M32" s="125"/>
      <c r="N32" s="26"/>
      <c r="O32" s="2"/>
      <c r="P32" s="10"/>
      <c r="Q32" s="125"/>
      <c r="R32" s="122"/>
      <c r="S32" s="123"/>
      <c r="T32" s="22"/>
      <c r="U32" s="175"/>
      <c r="V32" s="171"/>
      <c r="W32" s="192"/>
      <c r="X32" s="193"/>
      <c r="Y32" s="194"/>
    </row>
    <row r="33" spans="2:27" x14ac:dyDescent="0.25">
      <c r="B33" s="34">
        <v>44456</v>
      </c>
      <c r="C33" s="125"/>
      <c r="D33" s="151">
        <v>0.17599999999999999</v>
      </c>
      <c r="E33" s="26">
        <v>0.18099999999999999</v>
      </c>
      <c r="F33" s="26">
        <v>0.59299999999999997</v>
      </c>
      <c r="G33" s="26">
        <v>0.53400000000000003</v>
      </c>
      <c r="H33" s="26">
        <v>6.0999999999999999E-2</v>
      </c>
      <c r="I33" s="125"/>
      <c r="J33" s="232" t="s">
        <v>138</v>
      </c>
      <c r="K33" s="125"/>
      <c r="L33" s="26"/>
      <c r="M33" s="125"/>
      <c r="N33" s="26"/>
      <c r="O33" s="2"/>
      <c r="P33" s="10"/>
      <c r="Q33" s="125"/>
      <c r="R33" s="122"/>
      <c r="S33" s="123"/>
      <c r="T33" s="22"/>
      <c r="U33" s="175"/>
      <c r="V33" s="171"/>
      <c r="W33" s="192"/>
      <c r="X33" s="193"/>
      <c r="Y33" s="194"/>
    </row>
    <row r="34" spans="2:27" x14ac:dyDescent="0.25">
      <c r="B34" s="34">
        <v>44457</v>
      </c>
      <c r="C34" s="125"/>
      <c r="D34" s="151">
        <v>0.19500000000000001</v>
      </c>
      <c r="E34" s="150"/>
      <c r="F34" s="150"/>
      <c r="G34" s="150"/>
      <c r="H34" s="150"/>
      <c r="I34" s="125"/>
      <c r="J34" s="26"/>
      <c r="K34" s="125"/>
      <c r="L34" s="26"/>
      <c r="M34" s="125"/>
      <c r="N34" s="26"/>
      <c r="O34" s="2"/>
      <c r="P34" s="10"/>
      <c r="Q34" s="125"/>
      <c r="R34" s="122"/>
      <c r="S34" s="123"/>
      <c r="T34" s="22"/>
      <c r="U34" s="175"/>
      <c r="V34" s="171"/>
      <c r="W34" s="192"/>
      <c r="X34" s="193"/>
      <c r="Y34" s="194"/>
    </row>
    <row r="35" spans="2:27" x14ac:dyDescent="0.25">
      <c r="B35" s="34">
        <v>44458</v>
      </c>
      <c r="C35" s="125"/>
      <c r="D35" s="151">
        <v>0.13900000000000001</v>
      </c>
      <c r="E35" s="150"/>
      <c r="F35" s="150"/>
      <c r="G35" s="150"/>
      <c r="H35" s="150"/>
      <c r="I35" s="125"/>
      <c r="J35" s="26"/>
      <c r="K35" s="125"/>
      <c r="L35" s="26"/>
      <c r="M35" s="125"/>
      <c r="N35" s="26"/>
      <c r="O35" s="2"/>
      <c r="P35" s="10"/>
      <c r="Q35" s="125"/>
      <c r="R35" s="122"/>
      <c r="S35" s="123"/>
      <c r="T35" s="22"/>
      <c r="U35" s="175"/>
      <c r="V35" s="171"/>
      <c r="W35" s="192"/>
      <c r="X35" s="193"/>
      <c r="Y35" s="194"/>
    </row>
    <row r="36" spans="2:27" x14ac:dyDescent="0.25">
      <c r="B36" s="34">
        <v>44459</v>
      </c>
      <c r="C36" s="125"/>
      <c r="D36" s="151">
        <v>0.17100000000000001</v>
      </c>
      <c r="E36" s="150"/>
      <c r="F36" s="150"/>
      <c r="G36" s="150"/>
      <c r="H36" s="150"/>
      <c r="I36" s="125"/>
      <c r="J36" s="126" t="s">
        <v>138</v>
      </c>
      <c r="K36" s="125"/>
      <c r="L36" s="151">
        <v>0.44700000000000001</v>
      </c>
      <c r="M36" s="125"/>
      <c r="N36" s="52" t="s">
        <v>37</v>
      </c>
      <c r="O36" s="124" t="s">
        <v>37</v>
      </c>
      <c r="P36" s="121" t="s">
        <v>24</v>
      </c>
      <c r="Q36" s="125"/>
      <c r="R36" s="122" t="s">
        <v>37</v>
      </c>
      <c r="S36" s="123" t="s">
        <v>24</v>
      </c>
      <c r="T36" s="22">
        <v>6.0999999999999999E-2</v>
      </c>
      <c r="U36" s="195"/>
      <c r="V36" s="171"/>
      <c r="W36" s="192"/>
      <c r="X36" s="193"/>
      <c r="Y36" s="194"/>
    </row>
    <row r="37" spans="2:27" x14ac:dyDescent="0.25">
      <c r="B37" s="34">
        <v>44462</v>
      </c>
      <c r="C37" s="125"/>
      <c r="D37" s="231">
        <v>0.46400000000000002</v>
      </c>
      <c r="E37" s="150"/>
      <c r="F37" s="150"/>
      <c r="G37" s="150"/>
      <c r="H37" s="150"/>
      <c r="I37" s="125"/>
      <c r="J37" s="151">
        <v>0.11799999999999999</v>
      </c>
      <c r="K37" s="125"/>
      <c r="L37" s="26"/>
      <c r="M37" s="125"/>
      <c r="N37" s="52" t="s">
        <v>37</v>
      </c>
      <c r="O37" s="124" t="s">
        <v>37</v>
      </c>
      <c r="P37" s="121" t="s">
        <v>24</v>
      </c>
      <c r="Q37" s="125"/>
      <c r="R37" s="122" t="s">
        <v>37</v>
      </c>
      <c r="S37" s="123" t="s">
        <v>24</v>
      </c>
      <c r="T37" s="22">
        <v>6.0999999999999999E-2</v>
      </c>
      <c r="U37" s="226" t="s">
        <v>138</v>
      </c>
      <c r="V37" s="207" t="s">
        <v>138</v>
      </c>
      <c r="W37" s="196" t="s">
        <v>24</v>
      </c>
      <c r="X37" s="193"/>
      <c r="Y37" s="194"/>
      <c r="AA37" t="s">
        <v>139</v>
      </c>
    </row>
    <row r="38" spans="2:27" x14ac:dyDescent="0.25">
      <c r="B38" s="34" t="s">
        <v>140</v>
      </c>
      <c r="C38" s="51"/>
      <c r="D38" s="151">
        <v>0.14000000000000001</v>
      </c>
      <c r="E38" s="26"/>
      <c r="F38" s="26"/>
      <c r="G38" s="26"/>
      <c r="H38" s="26"/>
      <c r="I38" s="51"/>
      <c r="J38" s="126" t="s">
        <v>138</v>
      </c>
      <c r="K38" s="51"/>
      <c r="L38" s="26"/>
      <c r="M38" s="51"/>
      <c r="N38" s="52" t="s">
        <v>37</v>
      </c>
      <c r="O38" s="124" t="s">
        <v>37</v>
      </c>
      <c r="P38" s="54" t="s">
        <v>24</v>
      </c>
      <c r="Q38" s="51"/>
      <c r="R38" s="122" t="s">
        <v>37</v>
      </c>
      <c r="S38" s="123" t="s">
        <v>24</v>
      </c>
      <c r="T38" s="130" t="s">
        <v>138</v>
      </c>
      <c r="U38" s="226" t="s">
        <v>138</v>
      </c>
      <c r="V38" s="207" t="s">
        <v>138</v>
      </c>
      <c r="W38" s="196" t="s">
        <v>24</v>
      </c>
      <c r="X38" s="219">
        <v>0.51300000000000001</v>
      </c>
      <c r="Y38" s="220">
        <v>0.29899999999999999</v>
      </c>
    </row>
    <row r="39" spans="2:27" x14ac:dyDescent="0.25">
      <c r="B39" s="34" t="s">
        <v>143</v>
      </c>
      <c r="C39" s="125"/>
      <c r="D39" s="126" t="s">
        <v>138</v>
      </c>
      <c r="E39" s="150"/>
      <c r="F39" s="150"/>
      <c r="G39" s="150"/>
      <c r="H39" s="150"/>
      <c r="I39" s="125"/>
      <c r="J39" s="126" t="s">
        <v>138</v>
      </c>
      <c r="K39" s="125"/>
      <c r="L39" s="26"/>
      <c r="M39" s="125"/>
      <c r="N39" s="52" t="s">
        <v>37</v>
      </c>
      <c r="O39" s="124" t="s">
        <v>37</v>
      </c>
      <c r="P39" s="54" t="s">
        <v>24</v>
      </c>
      <c r="Q39" s="125"/>
      <c r="R39" s="122" t="s">
        <v>37</v>
      </c>
      <c r="S39" s="123" t="s">
        <v>24</v>
      </c>
      <c r="T39" s="130" t="s">
        <v>138</v>
      </c>
      <c r="U39" s="226" t="s">
        <v>138</v>
      </c>
      <c r="V39" s="207" t="s">
        <v>138</v>
      </c>
      <c r="W39" s="196" t="s">
        <v>24</v>
      </c>
      <c r="X39" s="219">
        <v>0.41099999999999998</v>
      </c>
      <c r="Y39" s="220">
        <v>0.192</v>
      </c>
    </row>
    <row r="40" spans="2:27" x14ac:dyDescent="0.25">
      <c r="B40" s="34" t="s">
        <v>145</v>
      </c>
      <c r="C40" s="125"/>
      <c r="D40" s="231">
        <v>0.13500000000000001</v>
      </c>
      <c r="E40" s="150"/>
      <c r="F40" s="150"/>
      <c r="G40" s="150"/>
      <c r="H40" s="150"/>
      <c r="I40" s="125"/>
      <c r="J40" s="126" t="s">
        <v>138</v>
      </c>
      <c r="K40" s="125"/>
      <c r="L40" s="26"/>
      <c r="M40" s="125"/>
      <c r="N40" s="52" t="s">
        <v>37</v>
      </c>
      <c r="O40" s="124" t="s">
        <v>37</v>
      </c>
      <c r="P40" s="54" t="s">
        <v>24</v>
      </c>
      <c r="Q40" s="125"/>
      <c r="R40" s="122" t="s">
        <v>37</v>
      </c>
      <c r="S40" s="123" t="s">
        <v>24</v>
      </c>
      <c r="T40" s="130" t="s">
        <v>138</v>
      </c>
      <c r="U40" s="226" t="s">
        <v>138</v>
      </c>
      <c r="V40" s="207" t="s">
        <v>138</v>
      </c>
      <c r="W40" s="196" t="s">
        <v>24</v>
      </c>
      <c r="X40" s="219">
        <v>0.47399999999999998</v>
      </c>
      <c r="Y40" s="220">
        <v>0.155</v>
      </c>
    </row>
    <row r="41" spans="2:27" x14ac:dyDescent="0.25">
      <c r="B41" s="34" t="s">
        <v>147</v>
      </c>
      <c r="C41" s="125"/>
      <c r="D41" s="231">
        <v>0.215</v>
      </c>
      <c r="E41" s="150"/>
      <c r="F41" s="150"/>
      <c r="G41" s="150"/>
      <c r="H41" s="150"/>
      <c r="I41" s="125"/>
      <c r="J41" s="126" t="s">
        <v>138</v>
      </c>
      <c r="K41" s="125"/>
      <c r="L41" s="26"/>
      <c r="M41" s="125"/>
      <c r="N41" s="52" t="s">
        <v>37</v>
      </c>
      <c r="O41" s="124" t="s">
        <v>37</v>
      </c>
      <c r="P41" s="54" t="s">
        <v>24</v>
      </c>
      <c r="Q41" s="125"/>
      <c r="R41" s="122" t="s">
        <v>37</v>
      </c>
      <c r="S41" s="123" t="s">
        <v>24</v>
      </c>
      <c r="T41" s="130" t="s">
        <v>138</v>
      </c>
      <c r="U41" s="226" t="s">
        <v>138</v>
      </c>
      <c r="V41" s="207" t="s">
        <v>138</v>
      </c>
      <c r="W41" s="196" t="s">
        <v>24</v>
      </c>
      <c r="X41" s="219">
        <v>0.435</v>
      </c>
      <c r="Y41" s="221"/>
      <c r="AA41" t="s">
        <v>148</v>
      </c>
    </row>
    <row r="42" spans="2:27" x14ac:dyDescent="0.25">
      <c r="B42" s="34" t="s">
        <v>150</v>
      </c>
      <c r="C42" s="125"/>
      <c r="D42" s="231">
        <v>0.48799999999999999</v>
      </c>
      <c r="E42" s="150"/>
      <c r="F42" s="150"/>
      <c r="G42" s="150"/>
      <c r="H42" s="150"/>
      <c r="I42" s="125"/>
      <c r="J42" s="151">
        <v>0.27100000000000002</v>
      </c>
      <c r="K42" s="125"/>
      <c r="L42" s="26"/>
      <c r="M42" s="125"/>
      <c r="N42" s="52" t="s">
        <v>37</v>
      </c>
      <c r="O42" s="124" t="s">
        <v>46</v>
      </c>
      <c r="P42" s="54" t="s">
        <v>24</v>
      </c>
      <c r="Q42" s="125"/>
      <c r="R42" s="122" t="s">
        <v>37</v>
      </c>
      <c r="S42" s="123" t="s">
        <v>24</v>
      </c>
      <c r="T42" s="130" t="s">
        <v>138</v>
      </c>
      <c r="U42" s="226" t="s">
        <v>138</v>
      </c>
      <c r="V42" s="207" t="s">
        <v>138</v>
      </c>
      <c r="W42" s="196" t="s">
        <v>24</v>
      </c>
      <c r="X42" s="219">
        <v>0.44400000000000001</v>
      </c>
      <c r="Y42" s="220">
        <v>0.42099999999999999</v>
      </c>
      <c r="AA42" t="s">
        <v>151</v>
      </c>
    </row>
    <row r="43" spans="2:27" x14ac:dyDescent="0.25">
      <c r="B43" s="34" t="s">
        <v>154</v>
      </c>
      <c r="C43" s="125"/>
      <c r="D43" s="231">
        <v>0.43</v>
      </c>
      <c r="E43" s="150"/>
      <c r="F43" s="150"/>
      <c r="G43" s="150"/>
      <c r="H43" s="150"/>
      <c r="I43" s="125"/>
      <c r="J43" s="151">
        <v>8.4000000000000005E-2</v>
      </c>
      <c r="K43" s="125"/>
      <c r="L43" s="26"/>
      <c r="M43" s="125"/>
      <c r="N43" s="52" t="s">
        <v>37</v>
      </c>
      <c r="O43" s="124" t="s">
        <v>46</v>
      </c>
      <c r="P43" s="54" t="s">
        <v>24</v>
      </c>
      <c r="Q43" s="125"/>
      <c r="R43" s="122" t="s">
        <v>37</v>
      </c>
      <c r="S43" s="123" t="s">
        <v>24</v>
      </c>
      <c r="T43" s="130" t="s">
        <v>138</v>
      </c>
      <c r="U43" s="226" t="s">
        <v>138</v>
      </c>
      <c r="V43" s="207" t="s">
        <v>138</v>
      </c>
      <c r="W43" s="196" t="s">
        <v>24</v>
      </c>
      <c r="X43" s="219">
        <v>0.375</v>
      </c>
      <c r="Y43" s="220">
        <v>0.38900000000000001</v>
      </c>
    </row>
    <row r="44" spans="2:27" x14ac:dyDescent="0.25">
      <c r="B44" s="34" t="s">
        <v>156</v>
      </c>
      <c r="C44" s="125"/>
      <c r="D44" s="231">
        <v>0.56899999999999995</v>
      </c>
      <c r="E44" s="150"/>
      <c r="F44" s="150"/>
      <c r="G44" s="150"/>
      <c r="H44" s="150"/>
      <c r="I44" s="125"/>
      <c r="J44" s="151">
        <v>0.20499999999999999</v>
      </c>
      <c r="K44" s="125"/>
      <c r="L44" s="26"/>
      <c r="M44" s="125"/>
      <c r="N44" s="52" t="s">
        <v>37</v>
      </c>
      <c r="O44" s="124" t="s">
        <v>46</v>
      </c>
      <c r="P44" s="54" t="s">
        <v>24</v>
      </c>
      <c r="Q44" s="125"/>
      <c r="R44" s="122" t="s">
        <v>37</v>
      </c>
      <c r="S44" s="123" t="s">
        <v>24</v>
      </c>
      <c r="T44" s="130" t="s">
        <v>138</v>
      </c>
      <c r="U44" s="226" t="s">
        <v>138</v>
      </c>
      <c r="V44" s="207" t="s">
        <v>138</v>
      </c>
      <c r="W44" s="196" t="s">
        <v>24</v>
      </c>
      <c r="X44" s="219">
        <v>0.49299999999999999</v>
      </c>
      <c r="Y44" s="220">
        <v>0.50600000000000001</v>
      </c>
    </row>
    <row r="45" spans="2:27" x14ac:dyDescent="0.25">
      <c r="B45" s="34" t="s">
        <v>157</v>
      </c>
      <c r="C45" s="125"/>
      <c r="D45" s="231">
        <v>0.30299999999999999</v>
      </c>
      <c r="E45" s="150"/>
      <c r="F45" s="150"/>
      <c r="G45" s="150"/>
      <c r="H45" s="150"/>
      <c r="I45" s="125"/>
      <c r="J45" s="126" t="s">
        <v>138</v>
      </c>
      <c r="K45" s="125"/>
      <c r="L45" s="26"/>
      <c r="M45" s="125"/>
      <c r="N45" s="52" t="s">
        <v>37</v>
      </c>
      <c r="O45" s="124" t="s">
        <v>46</v>
      </c>
      <c r="P45" s="54" t="s">
        <v>24</v>
      </c>
      <c r="Q45" s="125"/>
      <c r="R45" s="122" t="s">
        <v>37</v>
      </c>
      <c r="S45" s="123" t="s">
        <v>24</v>
      </c>
      <c r="T45" s="223">
        <v>0.47799999999999998</v>
      </c>
      <c r="U45" s="237">
        <v>0.746</v>
      </c>
      <c r="V45" s="238">
        <v>0.93</v>
      </c>
      <c r="W45" s="196" t="s">
        <v>24</v>
      </c>
      <c r="X45" s="219">
        <v>0.38200000000000001</v>
      </c>
      <c r="Y45" s="220">
        <v>0.34899999999999998</v>
      </c>
    </row>
    <row r="46" spans="2:27" x14ac:dyDescent="0.25">
      <c r="B46" s="34" t="s">
        <v>160</v>
      </c>
      <c r="C46" s="125"/>
      <c r="D46" s="231">
        <v>0.67800000000000005</v>
      </c>
      <c r="E46" s="150"/>
      <c r="F46" s="150"/>
      <c r="G46" s="150"/>
      <c r="H46" s="150"/>
      <c r="I46" s="125"/>
      <c r="J46" s="151">
        <v>0.191</v>
      </c>
      <c r="K46" s="125"/>
      <c r="L46" s="26"/>
      <c r="M46" s="125"/>
      <c r="N46" s="52" t="s">
        <v>37</v>
      </c>
      <c r="O46" s="235">
        <v>0.78</v>
      </c>
      <c r="P46" s="236">
        <v>0.99099999999999999</v>
      </c>
      <c r="Q46" s="125"/>
      <c r="R46" s="122" t="s">
        <v>24</v>
      </c>
      <c r="S46" s="123"/>
      <c r="T46" s="130" t="s">
        <v>138</v>
      </c>
      <c r="U46" s="226" t="s">
        <v>138</v>
      </c>
      <c r="V46" s="207">
        <v>8.4000000000000005E-2</v>
      </c>
      <c r="W46" s="196"/>
      <c r="X46" s="219">
        <v>0.67800000000000005</v>
      </c>
      <c r="Y46" s="220">
        <v>0.73799999999999999</v>
      </c>
      <c r="AA46" t="s">
        <v>161</v>
      </c>
    </row>
    <row r="47" spans="2:27" x14ac:dyDescent="0.25">
      <c r="B47" s="34" t="s">
        <v>163</v>
      </c>
      <c r="C47" s="125"/>
      <c r="D47" s="151">
        <v>0.40200000000000002</v>
      </c>
      <c r="E47" s="26"/>
      <c r="F47" s="26"/>
      <c r="G47" s="26"/>
      <c r="H47" s="26"/>
      <c r="I47" s="51"/>
      <c r="J47" s="151">
        <v>6.7000000000000004E-2</v>
      </c>
      <c r="K47" s="51"/>
      <c r="L47" s="26"/>
      <c r="M47" s="51"/>
      <c r="N47" s="52" t="s">
        <v>37</v>
      </c>
      <c r="O47" s="233">
        <v>0.28000000000000003</v>
      </c>
      <c r="P47" s="142" t="s">
        <v>164</v>
      </c>
      <c r="Q47" s="51"/>
      <c r="R47" s="122" t="s">
        <v>24</v>
      </c>
      <c r="S47" s="123" t="s">
        <v>24</v>
      </c>
      <c r="T47" s="130" t="s">
        <v>138</v>
      </c>
      <c r="U47" s="226" t="s">
        <v>138</v>
      </c>
      <c r="V47" s="207" t="s">
        <v>138</v>
      </c>
      <c r="W47" s="196" t="s">
        <v>24</v>
      </c>
      <c r="X47" s="219">
        <v>0.374</v>
      </c>
      <c r="Y47" s="220">
        <v>0.40200000000000002</v>
      </c>
    </row>
    <row r="48" spans="2:27" x14ac:dyDescent="0.25">
      <c r="B48" s="34" t="s">
        <v>165</v>
      </c>
      <c r="C48" s="125"/>
      <c r="D48" s="151">
        <v>0.47599999999999998</v>
      </c>
      <c r="E48" s="26"/>
      <c r="F48" s="26"/>
      <c r="G48" s="26"/>
      <c r="H48" s="26"/>
      <c r="I48" s="51"/>
      <c r="J48" s="151">
        <v>7.2999999999999995E-2</v>
      </c>
      <c r="K48" s="51"/>
      <c r="L48" s="26"/>
      <c r="M48" s="51"/>
      <c r="N48" s="52" t="s">
        <v>37</v>
      </c>
      <c r="O48" s="234">
        <v>0.22800000000000001</v>
      </c>
      <c r="P48" s="142">
        <v>0.33800000000000002</v>
      </c>
      <c r="Q48" s="51"/>
      <c r="R48" s="122" t="s">
        <v>24</v>
      </c>
      <c r="S48" s="130">
        <v>3.7999999999999999E-2</v>
      </c>
      <c r="T48" s="130" t="s">
        <v>138</v>
      </c>
      <c r="U48" s="226" t="s">
        <v>138</v>
      </c>
      <c r="V48" s="207" t="s">
        <v>138</v>
      </c>
      <c r="W48" s="239">
        <v>9.4E-2</v>
      </c>
      <c r="X48" s="219">
        <v>0.48699999999999999</v>
      </c>
      <c r="Y48" s="220">
        <v>0.39700000000000002</v>
      </c>
    </row>
    <row r="49" spans="2:27" x14ac:dyDescent="0.25">
      <c r="B49" s="34" t="s">
        <v>166</v>
      </c>
      <c r="C49" s="125"/>
      <c r="D49" s="151">
        <v>8.1000000000000003E-2</v>
      </c>
      <c r="E49" s="26"/>
      <c r="F49" s="26"/>
      <c r="G49" s="26"/>
      <c r="H49" s="26"/>
      <c r="I49" s="51"/>
      <c r="J49" s="151">
        <v>0.54500000000000004</v>
      </c>
      <c r="K49" s="51"/>
      <c r="L49" s="26"/>
      <c r="M49" s="51"/>
      <c r="N49" s="52" t="s">
        <v>37</v>
      </c>
      <c r="O49" s="234">
        <v>0.19400000000000001</v>
      </c>
      <c r="P49" s="236">
        <v>0.32600000000000001</v>
      </c>
      <c r="Q49" s="51"/>
      <c r="R49" s="122" t="s">
        <v>24</v>
      </c>
      <c r="S49" s="123" t="s">
        <v>24</v>
      </c>
      <c r="T49" s="130" t="s">
        <v>138</v>
      </c>
      <c r="U49" s="226" t="s">
        <v>138</v>
      </c>
      <c r="V49" s="207" t="s">
        <v>138</v>
      </c>
      <c r="W49" s="196" t="s">
        <v>24</v>
      </c>
      <c r="X49" s="219">
        <v>0.38</v>
      </c>
      <c r="Y49" s="198" t="s">
        <v>37</v>
      </c>
    </row>
    <row r="50" spans="2:27" x14ac:dyDescent="0.25">
      <c r="B50" s="34" t="s">
        <v>169</v>
      </c>
      <c r="C50" s="125"/>
      <c r="D50" s="151">
        <v>0.39900000000000002</v>
      </c>
      <c r="E50" s="151"/>
      <c r="F50" s="151"/>
      <c r="G50" s="151"/>
      <c r="H50" s="151"/>
      <c r="I50" s="241"/>
      <c r="J50" s="151">
        <v>6.7000000000000004E-2</v>
      </c>
      <c r="K50" s="51"/>
      <c r="L50" s="26"/>
      <c r="M50" s="51"/>
      <c r="N50" s="52" t="s">
        <v>37</v>
      </c>
      <c r="O50" s="234">
        <v>0.17100000000000001</v>
      </c>
      <c r="P50" s="236">
        <v>0.25700000000000001</v>
      </c>
      <c r="Q50" s="51"/>
      <c r="R50" s="122" t="s">
        <v>24</v>
      </c>
      <c r="S50" s="123" t="s">
        <v>24</v>
      </c>
      <c r="T50" s="130" t="s">
        <v>138</v>
      </c>
      <c r="U50" s="226" t="s">
        <v>138</v>
      </c>
      <c r="V50" s="207" t="s">
        <v>138</v>
      </c>
      <c r="W50" s="239">
        <v>0.106</v>
      </c>
      <c r="X50" s="219">
        <v>0.39500000000000002</v>
      </c>
      <c r="Y50" s="220">
        <v>0.28199999999999997</v>
      </c>
      <c r="AA50" t="s">
        <v>170</v>
      </c>
    </row>
    <row r="51" spans="2:27" x14ac:dyDescent="0.25">
      <c r="B51" s="34" t="s">
        <v>171</v>
      </c>
      <c r="C51" s="125"/>
      <c r="D51" s="151">
        <v>0.39800000000000002</v>
      </c>
      <c r="E51" s="26"/>
      <c r="F51" s="26"/>
      <c r="G51" s="26"/>
      <c r="H51" s="26"/>
      <c r="I51" s="51"/>
      <c r="J51" s="151">
        <v>8.7999999999999995E-2</v>
      </c>
      <c r="K51" s="51"/>
      <c r="L51" s="26"/>
      <c r="M51" s="51"/>
      <c r="N51" s="52" t="s">
        <v>37</v>
      </c>
      <c r="O51" s="234">
        <v>0.40500000000000003</v>
      </c>
      <c r="P51" s="236">
        <v>0.23100000000000001</v>
      </c>
      <c r="Q51" s="51"/>
      <c r="R51" s="122" t="s">
        <v>24</v>
      </c>
      <c r="S51" s="123" t="s">
        <v>24</v>
      </c>
      <c r="T51" s="130" t="s">
        <v>138</v>
      </c>
      <c r="U51" s="226" t="s">
        <v>138</v>
      </c>
      <c r="V51" s="207" t="s">
        <v>138</v>
      </c>
      <c r="W51" s="192"/>
      <c r="X51" s="219">
        <v>0.17699999999999999</v>
      </c>
      <c r="Y51" s="220">
        <v>0.375</v>
      </c>
    </row>
    <row r="52" spans="2:27" x14ac:dyDescent="0.25">
      <c r="B52" s="34" t="s">
        <v>172</v>
      </c>
      <c r="C52" s="125"/>
      <c r="D52" s="151">
        <v>0.40300000000000002</v>
      </c>
      <c r="E52" s="26"/>
      <c r="F52" s="26"/>
      <c r="G52" s="26"/>
      <c r="H52" s="26"/>
      <c r="I52" s="51"/>
      <c r="J52" s="151">
        <v>8.7999999999999995E-2</v>
      </c>
      <c r="K52" s="51"/>
      <c r="L52" s="26"/>
      <c r="M52" s="51"/>
      <c r="N52" s="52" t="s">
        <v>37</v>
      </c>
      <c r="O52" s="234">
        <v>0.17399999999999999</v>
      </c>
      <c r="P52" s="236">
        <v>0.187</v>
      </c>
      <c r="Q52" s="51"/>
      <c r="R52" s="122" t="s">
        <v>24</v>
      </c>
      <c r="S52" s="123" t="s">
        <v>24</v>
      </c>
      <c r="T52" s="130" t="s">
        <v>138</v>
      </c>
      <c r="U52" s="226" t="s">
        <v>138</v>
      </c>
      <c r="V52" s="207" t="s">
        <v>138</v>
      </c>
      <c r="W52" s="243">
        <v>0.33900000000000002</v>
      </c>
      <c r="X52" s="219">
        <v>0.55500000000000005</v>
      </c>
      <c r="Y52" s="220">
        <v>0.5</v>
      </c>
    </row>
    <row r="53" spans="2:27" x14ac:dyDescent="0.25">
      <c r="B53" s="34" t="s">
        <v>173</v>
      </c>
      <c r="C53" s="125"/>
      <c r="D53" s="151">
        <v>0.37</v>
      </c>
      <c r="E53" s="150"/>
      <c r="F53" s="150"/>
      <c r="G53" s="150"/>
      <c r="H53" s="150"/>
      <c r="I53" s="125"/>
      <c r="J53" s="151">
        <v>0.218</v>
      </c>
      <c r="K53" s="125"/>
      <c r="L53" s="26"/>
      <c r="M53" s="125"/>
      <c r="N53" s="52" t="s">
        <v>37</v>
      </c>
      <c r="O53" s="234">
        <v>0.18099999999999999</v>
      </c>
      <c r="P53" s="236">
        <v>0.20399999999999999</v>
      </c>
      <c r="Q53" s="125"/>
      <c r="R53" s="122" t="s">
        <v>24</v>
      </c>
      <c r="S53" s="123" t="s">
        <v>24</v>
      </c>
      <c r="T53" s="130">
        <v>7.1999999999999995E-2</v>
      </c>
      <c r="U53" s="226" t="s">
        <v>138</v>
      </c>
      <c r="V53" s="207" t="s">
        <v>138</v>
      </c>
      <c r="W53" s="243">
        <v>0.19600000000000001</v>
      </c>
      <c r="X53" s="219">
        <v>0.503</v>
      </c>
      <c r="Y53" s="220">
        <v>0.46700000000000003</v>
      </c>
      <c r="AA53" t="s">
        <v>174</v>
      </c>
    </row>
    <row r="54" spans="2:27" x14ac:dyDescent="0.25">
      <c r="B54" s="34" t="s">
        <v>175</v>
      </c>
      <c r="C54" s="125"/>
      <c r="D54" s="151">
        <v>1.341</v>
      </c>
      <c r="E54" s="26"/>
      <c r="F54" s="26"/>
      <c r="G54" s="26"/>
      <c r="H54" s="26"/>
      <c r="I54" s="51"/>
      <c r="J54" s="151">
        <v>7.0999999999999994E-2</v>
      </c>
      <c r="K54" s="51"/>
      <c r="L54" s="26"/>
      <c r="M54" s="51"/>
      <c r="N54" s="52" t="s">
        <v>37</v>
      </c>
      <c r="O54" s="234">
        <v>0.15</v>
      </c>
      <c r="P54" s="236">
        <v>0.17199999999999999</v>
      </c>
      <c r="Q54" s="51"/>
      <c r="R54" s="122" t="s">
        <v>24</v>
      </c>
      <c r="S54" s="123" t="s">
        <v>24</v>
      </c>
      <c r="T54" s="130" t="s">
        <v>138</v>
      </c>
      <c r="U54" s="226" t="s">
        <v>138</v>
      </c>
      <c r="V54" s="207" t="s">
        <v>138</v>
      </c>
      <c r="W54" s="239">
        <v>0.17199999999999999</v>
      </c>
      <c r="X54" s="219">
        <v>0.90700000000000003</v>
      </c>
      <c r="Y54" s="220">
        <v>0.86599999999999999</v>
      </c>
    </row>
    <row r="55" spans="2:27" x14ac:dyDescent="0.25">
      <c r="B55" s="34" t="s">
        <v>176</v>
      </c>
      <c r="C55" s="125"/>
      <c r="D55" s="151">
        <v>0.47399999999999998</v>
      </c>
      <c r="E55" s="26"/>
      <c r="F55" s="26"/>
      <c r="G55" s="26"/>
      <c r="H55" s="26"/>
      <c r="I55" s="51"/>
      <c r="J55" s="151">
        <v>0.113</v>
      </c>
      <c r="K55" s="51"/>
      <c r="L55" s="26"/>
      <c r="M55" s="51"/>
      <c r="N55" s="52" t="s">
        <v>37</v>
      </c>
      <c r="O55" s="235">
        <v>0.18099999999999999</v>
      </c>
      <c r="P55" s="247">
        <v>0.22900000000000001</v>
      </c>
      <c r="Q55" s="51"/>
      <c r="R55" s="122" t="s">
        <v>24</v>
      </c>
      <c r="S55" s="248">
        <v>6.4000000000000001E-2</v>
      </c>
      <c r="T55" s="223" t="s">
        <v>138</v>
      </c>
      <c r="U55" s="237" t="s">
        <v>138</v>
      </c>
      <c r="V55" s="207">
        <v>6.5000000000000002E-2</v>
      </c>
      <c r="W55" s="239">
        <v>0.185</v>
      </c>
      <c r="X55" s="249">
        <v>0.94</v>
      </c>
      <c r="Y55" s="250">
        <v>0.40699999999999997</v>
      </c>
      <c r="AA55" t="s">
        <v>177</v>
      </c>
    </row>
    <row r="56" spans="2:27" x14ac:dyDescent="0.25">
      <c r="B56" s="34" t="s">
        <v>178</v>
      </c>
      <c r="C56" s="125"/>
      <c r="D56" s="151">
        <v>0.53900000000000003</v>
      </c>
      <c r="E56" s="26"/>
      <c r="F56" s="26"/>
      <c r="G56" s="26"/>
      <c r="H56" s="26"/>
      <c r="I56" s="51"/>
      <c r="J56" s="151">
        <v>7.3999999999999996E-2</v>
      </c>
      <c r="K56" s="51"/>
      <c r="L56" s="26"/>
      <c r="M56" s="51"/>
      <c r="N56" s="52" t="s">
        <v>37</v>
      </c>
      <c r="O56" s="235">
        <v>0.17899999999999999</v>
      </c>
      <c r="P56" s="247">
        <v>0.247</v>
      </c>
      <c r="Q56" s="51"/>
      <c r="R56" s="122" t="s">
        <v>24</v>
      </c>
      <c r="S56" s="22">
        <v>0.115</v>
      </c>
      <c r="T56" s="223" t="s">
        <v>138</v>
      </c>
      <c r="U56" s="237" t="s">
        <v>138</v>
      </c>
      <c r="V56" s="207" t="s">
        <v>138</v>
      </c>
      <c r="W56" s="239">
        <v>6.0999999999999999E-2</v>
      </c>
      <c r="X56" s="249">
        <v>0.56200000000000006</v>
      </c>
      <c r="Y56" s="250">
        <v>0.57999999999999996</v>
      </c>
    </row>
    <row r="57" spans="2:27" x14ac:dyDescent="0.25">
      <c r="B57" s="34" t="s">
        <v>179</v>
      </c>
      <c r="C57" s="125"/>
      <c r="D57" s="151">
        <v>0.46</v>
      </c>
      <c r="E57" s="150"/>
      <c r="F57" s="150"/>
      <c r="G57" s="150"/>
      <c r="H57" s="150"/>
      <c r="I57" s="125"/>
      <c r="J57" s="151">
        <v>6.0999999999999999E-2</v>
      </c>
      <c r="K57" s="125"/>
      <c r="L57" s="26"/>
      <c r="M57" s="125"/>
      <c r="N57" s="52" t="s">
        <v>37</v>
      </c>
      <c r="O57" s="234">
        <v>0.114</v>
      </c>
      <c r="P57" s="236">
        <v>0.151</v>
      </c>
      <c r="Q57" s="125"/>
      <c r="R57" s="122" t="s">
        <v>24</v>
      </c>
      <c r="S57" s="123" t="s">
        <v>24</v>
      </c>
      <c r="T57" s="130" t="s">
        <v>138</v>
      </c>
      <c r="U57" s="237" t="s">
        <v>138</v>
      </c>
      <c r="V57" s="207" t="s">
        <v>138</v>
      </c>
      <c r="W57" s="243" t="s">
        <v>46</v>
      </c>
      <c r="X57" s="219">
        <v>0.309</v>
      </c>
      <c r="Y57" s="220">
        <v>0.247</v>
      </c>
    </row>
    <row r="58" spans="2:27" x14ac:dyDescent="0.25">
      <c r="B58" s="34" t="s">
        <v>180</v>
      </c>
      <c r="C58" s="125"/>
      <c r="D58" s="151">
        <v>0.33500000000000002</v>
      </c>
      <c r="E58" s="26"/>
      <c r="F58" s="26"/>
      <c r="G58" s="26"/>
      <c r="H58" s="26"/>
      <c r="I58" s="51"/>
      <c r="J58" s="151">
        <v>0.08</v>
      </c>
      <c r="K58" s="51"/>
      <c r="L58" s="26"/>
      <c r="M58" s="51"/>
      <c r="N58" s="52" t="s">
        <v>37</v>
      </c>
      <c r="O58" s="234">
        <v>0.114</v>
      </c>
      <c r="P58" s="236">
        <v>0.11600000000000001</v>
      </c>
      <c r="Q58" s="51"/>
      <c r="R58" s="122" t="s">
        <v>24</v>
      </c>
      <c r="S58" s="123" t="s">
        <v>24</v>
      </c>
      <c r="T58" s="130" t="s">
        <v>138</v>
      </c>
      <c r="U58" s="226" t="s">
        <v>138</v>
      </c>
      <c r="V58" s="207" t="s">
        <v>138</v>
      </c>
      <c r="W58" s="239">
        <v>9.9000000000000005E-2</v>
      </c>
      <c r="X58" s="219">
        <v>0.371</v>
      </c>
      <c r="Y58" s="220">
        <v>0.45800000000000002</v>
      </c>
    </row>
    <row r="59" spans="2:27" x14ac:dyDescent="0.25">
      <c r="B59" s="34" t="s">
        <v>181</v>
      </c>
      <c r="C59" s="125"/>
      <c r="D59" s="151">
        <v>9.1999999999999998E-2</v>
      </c>
      <c r="E59" s="26"/>
      <c r="F59" s="26"/>
      <c r="G59" s="26"/>
      <c r="H59" s="26"/>
      <c r="I59" s="51"/>
      <c r="J59" s="151">
        <v>6.0999999999999999E-2</v>
      </c>
      <c r="K59" s="51"/>
      <c r="L59" s="26"/>
      <c r="M59" s="51"/>
      <c r="N59" s="52" t="s">
        <v>37</v>
      </c>
      <c r="O59" s="234">
        <v>9.6000000000000002E-2</v>
      </c>
      <c r="P59" s="236">
        <v>7.5999999999999998E-2</v>
      </c>
      <c r="Q59" s="51"/>
      <c r="R59" s="122" t="s">
        <v>24</v>
      </c>
      <c r="S59" s="123" t="s">
        <v>24</v>
      </c>
      <c r="T59" s="130" t="s">
        <v>138</v>
      </c>
      <c r="U59" s="237" t="s">
        <v>138</v>
      </c>
      <c r="V59" s="207" t="s">
        <v>138</v>
      </c>
      <c r="W59" s="243" t="s">
        <v>138</v>
      </c>
      <c r="X59" s="219">
        <v>0.318</v>
      </c>
      <c r="Y59" s="220">
        <v>0.20100000000000001</v>
      </c>
    </row>
    <row r="60" spans="2:27" x14ac:dyDescent="0.25">
      <c r="B60" s="34" t="s">
        <v>182</v>
      </c>
      <c r="C60" s="125"/>
      <c r="D60" s="151">
        <v>0.182</v>
      </c>
      <c r="E60" s="26"/>
      <c r="F60" s="26"/>
      <c r="G60" s="26"/>
      <c r="H60" s="26"/>
      <c r="I60" s="51"/>
      <c r="J60" s="151">
        <v>7.1999999999999995E-2</v>
      </c>
      <c r="K60" s="51"/>
      <c r="L60" s="26"/>
      <c r="M60" s="51"/>
      <c r="N60" s="52" t="s">
        <v>37</v>
      </c>
      <c r="O60" s="234">
        <v>0.13900000000000001</v>
      </c>
      <c r="P60" s="236" t="s">
        <v>138</v>
      </c>
      <c r="Q60" s="51"/>
      <c r="R60" s="122" t="s">
        <v>37</v>
      </c>
      <c r="S60" s="123" t="s">
        <v>24</v>
      </c>
      <c r="T60" s="223">
        <v>9.5000000000000001E-2</v>
      </c>
      <c r="U60" s="226" t="s">
        <v>138</v>
      </c>
      <c r="V60" s="207">
        <v>6.9000000000000006E-2</v>
      </c>
      <c r="W60" s="239" t="s">
        <v>24</v>
      </c>
      <c r="X60" s="219">
        <v>0.28399999999999997</v>
      </c>
      <c r="Y60" s="252" t="s">
        <v>37</v>
      </c>
    </row>
    <row r="61" spans="2:27" x14ac:dyDescent="0.25">
      <c r="B61" s="34" t="s">
        <v>183</v>
      </c>
      <c r="C61" s="125"/>
      <c r="D61" s="151">
        <v>0.221</v>
      </c>
      <c r="E61" s="26"/>
      <c r="F61" s="26"/>
      <c r="G61" s="26"/>
      <c r="H61" s="26"/>
      <c r="I61" s="51"/>
      <c r="J61" s="231" t="s">
        <v>138</v>
      </c>
      <c r="K61" s="51"/>
      <c r="L61" s="26"/>
      <c r="M61" s="51"/>
      <c r="N61" s="52" t="s">
        <v>37</v>
      </c>
      <c r="O61" s="234">
        <v>0.17</v>
      </c>
      <c r="P61" s="236">
        <v>0.17</v>
      </c>
      <c r="Q61" s="51"/>
      <c r="R61" s="122" t="s">
        <v>24</v>
      </c>
      <c r="S61" s="223" t="s">
        <v>138</v>
      </c>
      <c r="T61" s="130" t="s">
        <v>138</v>
      </c>
      <c r="U61" s="237" t="s">
        <v>138</v>
      </c>
      <c r="V61" s="207">
        <v>0.126</v>
      </c>
      <c r="W61" s="243" t="s">
        <v>138</v>
      </c>
      <c r="X61" s="219">
        <v>0.33600000000000002</v>
      </c>
      <c r="Y61" s="220">
        <v>0.20799999999999999</v>
      </c>
      <c r="AA61" t="s">
        <v>184</v>
      </c>
    </row>
    <row r="62" spans="2:27" x14ac:dyDescent="0.25">
      <c r="B62" s="34" t="s">
        <v>185</v>
      </c>
      <c r="C62" s="125"/>
      <c r="D62" s="151">
        <v>0.23</v>
      </c>
      <c r="E62" s="26"/>
      <c r="F62" s="26"/>
      <c r="G62" s="26"/>
      <c r="H62" s="26"/>
      <c r="I62" s="51"/>
      <c r="J62" s="231" t="s">
        <v>138</v>
      </c>
      <c r="K62" s="51"/>
      <c r="L62" s="26"/>
      <c r="M62" s="51"/>
      <c r="N62" s="52" t="s">
        <v>37</v>
      </c>
      <c r="O62" s="234">
        <v>0.252</v>
      </c>
      <c r="P62" s="236">
        <v>0.155</v>
      </c>
      <c r="Q62" s="51"/>
      <c r="R62" s="122" t="s">
        <v>24</v>
      </c>
      <c r="S62" s="123" t="s">
        <v>24</v>
      </c>
      <c r="T62" s="130" t="s">
        <v>138</v>
      </c>
      <c r="U62" s="226" t="s">
        <v>138</v>
      </c>
      <c r="V62" s="207"/>
      <c r="W62" s="243" t="s">
        <v>138</v>
      </c>
      <c r="X62" s="219">
        <v>0.36199999999999999</v>
      </c>
      <c r="Y62" s="220"/>
    </row>
    <row r="63" spans="2:27" x14ac:dyDescent="0.25">
      <c r="B63" s="34" t="s">
        <v>186</v>
      </c>
      <c r="C63" s="125"/>
      <c r="D63" s="151">
        <v>1.2609999999999999</v>
      </c>
      <c r="E63" s="26"/>
      <c r="F63" s="26"/>
      <c r="G63" s="26"/>
      <c r="H63" s="26"/>
      <c r="I63" s="51"/>
      <c r="J63" s="151">
        <v>1.0069999999999999</v>
      </c>
      <c r="K63" s="51"/>
      <c r="L63" s="26"/>
      <c r="M63" s="51"/>
      <c r="N63" s="52" t="s">
        <v>37</v>
      </c>
      <c r="O63" s="234">
        <v>0.76100000000000001</v>
      </c>
      <c r="P63" s="236">
        <v>0.37</v>
      </c>
      <c r="Q63" s="51"/>
      <c r="R63" s="122" t="s">
        <v>24</v>
      </c>
      <c r="S63" s="130" t="s">
        <v>138</v>
      </c>
      <c r="T63" s="130" t="s">
        <v>138</v>
      </c>
      <c r="U63" s="226" t="s">
        <v>138</v>
      </c>
      <c r="V63" s="207"/>
      <c r="W63" s="239">
        <v>1.476</v>
      </c>
      <c r="X63" s="219">
        <v>1.222</v>
      </c>
      <c r="Y63" s="220"/>
      <c r="AA63" t="s">
        <v>189</v>
      </c>
    </row>
    <row r="64" spans="2:27" x14ac:dyDescent="0.25">
      <c r="B64" s="34" t="s">
        <v>187</v>
      </c>
      <c r="C64" s="125"/>
      <c r="D64" s="151">
        <v>0.89900000000000002</v>
      </c>
      <c r="E64" s="26"/>
      <c r="F64" s="26"/>
      <c r="G64" s="26"/>
      <c r="H64" s="26"/>
      <c r="I64" s="51"/>
      <c r="J64" s="151">
        <v>0.40100000000000002</v>
      </c>
      <c r="K64" s="51"/>
      <c r="L64" s="26"/>
      <c r="M64" s="51"/>
      <c r="N64" s="231">
        <v>0.496</v>
      </c>
      <c r="O64" s="234">
        <v>0.42699999999999999</v>
      </c>
      <c r="P64" s="236">
        <v>0.28599999999999998</v>
      </c>
      <c r="Q64" s="51"/>
      <c r="R64" s="122" t="s">
        <v>24</v>
      </c>
      <c r="S64" s="130" t="s">
        <v>138</v>
      </c>
      <c r="T64" s="130" t="s">
        <v>138</v>
      </c>
      <c r="U64" s="226" t="s">
        <v>138</v>
      </c>
      <c r="V64" s="207">
        <v>0.38500000000000001</v>
      </c>
      <c r="W64" s="239">
        <v>0.98899999999999999</v>
      </c>
      <c r="X64" s="219">
        <v>1.016</v>
      </c>
      <c r="Y64" s="252" t="s">
        <v>37</v>
      </c>
      <c r="AA64" t="s">
        <v>188</v>
      </c>
    </row>
    <row r="65" spans="2:27" x14ac:dyDescent="0.25">
      <c r="B65" s="34" t="s">
        <v>190</v>
      </c>
      <c r="C65" s="125"/>
      <c r="D65" s="151">
        <v>0.88400000000000001</v>
      </c>
      <c r="E65" s="26"/>
      <c r="F65" s="26"/>
      <c r="G65" s="26"/>
      <c r="H65" s="26"/>
      <c r="I65" s="51"/>
      <c r="J65" s="151">
        <v>0.28499999999999998</v>
      </c>
      <c r="K65" s="51"/>
      <c r="L65" s="26"/>
      <c r="M65" s="51"/>
      <c r="N65" s="231">
        <v>1.2549999999999999</v>
      </c>
      <c r="O65" s="234">
        <v>0.27600000000000002</v>
      </c>
      <c r="P65" s="236">
        <v>0.74</v>
      </c>
      <c r="Q65" s="51"/>
      <c r="R65" s="254">
        <v>0.56299999999999994</v>
      </c>
      <c r="S65" s="130" t="s">
        <v>138</v>
      </c>
      <c r="T65" s="223">
        <v>0.106</v>
      </c>
      <c r="U65" s="226" t="s">
        <v>138</v>
      </c>
      <c r="V65" s="207">
        <v>0.44600000000000001</v>
      </c>
      <c r="W65" s="239">
        <v>0.4</v>
      </c>
      <c r="X65" s="219">
        <v>0.59899999999999998</v>
      </c>
      <c r="Y65" s="220"/>
      <c r="AA65" t="s">
        <v>191</v>
      </c>
    </row>
    <row r="66" spans="2:27" x14ac:dyDescent="0.25">
      <c r="B66" s="34">
        <v>44662</v>
      </c>
      <c r="C66" s="125"/>
      <c r="D66" s="151">
        <v>0.56000000000000005</v>
      </c>
      <c r="E66" s="26"/>
      <c r="F66" s="26"/>
      <c r="G66" s="26"/>
      <c r="H66" s="26"/>
      <c r="I66" s="51"/>
      <c r="J66" s="151">
        <v>0.38700000000000001</v>
      </c>
      <c r="K66" s="51"/>
      <c r="L66" s="26"/>
      <c r="M66" s="51"/>
      <c r="N66" s="231">
        <v>0.19900000000000001</v>
      </c>
      <c r="O66" s="234">
        <v>0.308</v>
      </c>
      <c r="P66" s="236">
        <v>0.25600000000000001</v>
      </c>
      <c r="Q66" s="51"/>
      <c r="R66" s="122" t="s">
        <v>24</v>
      </c>
      <c r="S66" s="130" t="s">
        <v>138</v>
      </c>
      <c r="T66" s="130" t="s">
        <v>138</v>
      </c>
      <c r="U66" s="226" t="s">
        <v>138</v>
      </c>
      <c r="V66" s="207"/>
      <c r="W66" s="239">
        <v>0.34100000000000003</v>
      </c>
      <c r="X66" s="219">
        <v>0.89700000000000002</v>
      </c>
      <c r="Y66" s="252" t="s">
        <v>37</v>
      </c>
    </row>
    <row r="67" spans="2:27" x14ac:dyDescent="0.25">
      <c r="B67" s="34">
        <v>44672</v>
      </c>
      <c r="C67" s="125"/>
      <c r="D67" s="151">
        <v>0.80700000000000005</v>
      </c>
      <c r="E67" s="26"/>
      <c r="F67" s="26"/>
      <c r="G67" s="26"/>
      <c r="H67" s="26"/>
      <c r="I67" s="51"/>
      <c r="J67" s="151">
        <v>0.20599999999999999</v>
      </c>
      <c r="K67" s="51"/>
      <c r="L67" s="26"/>
      <c r="M67" s="51"/>
      <c r="N67" s="52" t="s">
        <v>37</v>
      </c>
      <c r="O67" s="234">
        <v>0.26900000000000002</v>
      </c>
      <c r="P67" s="236" t="s">
        <v>138</v>
      </c>
      <c r="Q67" s="51"/>
      <c r="R67" s="122" t="s">
        <v>24</v>
      </c>
      <c r="S67" s="130" t="s">
        <v>138</v>
      </c>
      <c r="T67" s="130" t="s">
        <v>138</v>
      </c>
      <c r="U67" s="226" t="s">
        <v>138</v>
      </c>
      <c r="V67" s="207" t="s">
        <v>138</v>
      </c>
      <c r="W67" s="239">
        <v>0.45900000000000002</v>
      </c>
      <c r="X67" s="219">
        <v>1.159</v>
      </c>
      <c r="Y67" s="252" t="s">
        <v>37</v>
      </c>
      <c r="AA67" t="s">
        <v>192</v>
      </c>
    </row>
    <row r="68" spans="2:27" x14ac:dyDescent="0.25">
      <c r="B68" s="34" t="s">
        <v>193</v>
      </c>
      <c r="C68" s="125"/>
      <c r="D68" s="151">
        <v>0.83399999999999996</v>
      </c>
      <c r="E68" s="26"/>
      <c r="F68" s="26"/>
      <c r="G68" s="26"/>
      <c r="H68" s="26"/>
      <c r="I68" s="51"/>
      <c r="J68" s="231" t="s">
        <v>138</v>
      </c>
      <c r="K68" s="51"/>
      <c r="L68" s="26"/>
      <c r="M68" s="51"/>
      <c r="N68" s="52" t="s">
        <v>37</v>
      </c>
      <c r="O68" s="234">
        <v>0.14299999999999999</v>
      </c>
      <c r="P68" s="236">
        <v>0.156</v>
      </c>
      <c r="Q68" s="51"/>
      <c r="R68" s="122" t="s">
        <v>24</v>
      </c>
      <c r="S68" s="223">
        <v>6.0999999999999999E-2</v>
      </c>
      <c r="T68" s="130" t="s">
        <v>138</v>
      </c>
      <c r="U68" s="226" t="s">
        <v>138</v>
      </c>
      <c r="V68" s="207">
        <v>0.08</v>
      </c>
      <c r="W68" s="239">
        <v>0.214</v>
      </c>
      <c r="X68" s="219">
        <v>0.59599999999999997</v>
      </c>
      <c r="Y68" s="252" t="s">
        <v>37</v>
      </c>
    </row>
    <row r="69" spans="2:27" x14ac:dyDescent="0.25">
      <c r="B69" s="34">
        <v>44686</v>
      </c>
      <c r="C69" s="125"/>
      <c r="D69" s="151">
        <v>0.93600000000000005</v>
      </c>
      <c r="E69" s="26"/>
      <c r="F69" s="26"/>
      <c r="G69" s="26"/>
      <c r="H69" s="26"/>
      <c r="I69" s="51"/>
      <c r="J69" s="151">
        <v>0.45300000000000001</v>
      </c>
      <c r="K69" s="51"/>
      <c r="L69" s="26"/>
      <c r="M69" s="51"/>
      <c r="N69" s="231">
        <v>0.379</v>
      </c>
      <c r="O69" s="234">
        <v>0.40100000000000002</v>
      </c>
      <c r="P69" s="236">
        <v>0.14799999999999999</v>
      </c>
      <c r="Q69" s="51"/>
      <c r="R69" s="122" t="s">
        <v>24</v>
      </c>
      <c r="S69" s="130" t="s">
        <v>138</v>
      </c>
      <c r="T69" s="130" t="s">
        <v>138</v>
      </c>
      <c r="U69" s="226" t="s">
        <v>138</v>
      </c>
      <c r="V69" s="207" t="s">
        <v>138</v>
      </c>
      <c r="W69" s="239">
        <v>0.20200000000000001</v>
      </c>
      <c r="X69" s="219">
        <v>0.37</v>
      </c>
      <c r="Y69" s="252" t="s">
        <v>37</v>
      </c>
      <c r="AA69" t="s">
        <v>195</v>
      </c>
    </row>
    <row r="70" spans="2:27" x14ac:dyDescent="0.25">
      <c r="B70" s="34" t="s">
        <v>196</v>
      </c>
      <c r="C70" s="125"/>
      <c r="D70" s="151">
        <v>1.169</v>
      </c>
      <c r="E70" s="26"/>
      <c r="F70" s="26"/>
      <c r="G70" s="26"/>
      <c r="H70" s="26"/>
      <c r="I70" s="51"/>
      <c r="J70" s="151">
        <v>0.17299999999999999</v>
      </c>
      <c r="K70" s="51"/>
      <c r="L70" s="26"/>
      <c r="M70" s="51"/>
      <c r="N70" s="52" t="s">
        <v>37</v>
      </c>
      <c r="O70" s="234">
        <v>0.152</v>
      </c>
      <c r="P70" s="236">
        <v>0.14299999999999999</v>
      </c>
      <c r="Q70" s="51"/>
      <c r="R70" s="122" t="s">
        <v>24</v>
      </c>
      <c r="S70" s="130" t="s">
        <v>138</v>
      </c>
      <c r="T70" s="130" t="s">
        <v>138</v>
      </c>
      <c r="U70" s="226" t="s">
        <v>138</v>
      </c>
      <c r="V70" s="207" t="s">
        <v>138</v>
      </c>
      <c r="W70" s="229" t="s">
        <v>24</v>
      </c>
      <c r="X70" s="219">
        <v>0.26</v>
      </c>
      <c r="Y70" s="252" t="s">
        <v>37</v>
      </c>
    </row>
    <row r="71" spans="2:27" x14ac:dyDescent="0.25">
      <c r="B71" s="34" t="s">
        <v>197</v>
      </c>
      <c r="C71" s="125"/>
      <c r="D71" s="151">
        <v>0.64300000000000002</v>
      </c>
      <c r="E71" s="26"/>
      <c r="F71" s="26"/>
      <c r="G71" s="26"/>
      <c r="H71" s="26"/>
      <c r="I71" s="51"/>
      <c r="J71" s="151">
        <v>0.249</v>
      </c>
      <c r="K71" s="51"/>
      <c r="L71" s="26"/>
      <c r="M71" s="51"/>
      <c r="N71" s="52" t="s">
        <v>37</v>
      </c>
      <c r="O71" s="234">
        <v>0.112</v>
      </c>
      <c r="P71" s="236">
        <v>0.125</v>
      </c>
      <c r="Q71" s="51"/>
      <c r="R71" s="122" t="s">
        <v>24</v>
      </c>
      <c r="S71" s="130" t="s">
        <v>138</v>
      </c>
      <c r="T71" s="130" t="s">
        <v>138</v>
      </c>
      <c r="U71" s="237">
        <v>6.3E-2</v>
      </c>
      <c r="V71" s="207" t="s">
        <v>138</v>
      </c>
      <c r="W71" s="229" t="s">
        <v>24</v>
      </c>
      <c r="X71" s="219">
        <v>0.318</v>
      </c>
      <c r="Y71" s="252" t="s">
        <v>37</v>
      </c>
    </row>
    <row r="72" spans="2:27" x14ac:dyDescent="0.25">
      <c r="B72" s="34" t="s">
        <v>198</v>
      </c>
      <c r="C72" s="125"/>
      <c r="D72" s="151">
        <v>0.749</v>
      </c>
      <c r="E72" s="26"/>
      <c r="F72" s="26"/>
      <c r="G72" s="26"/>
      <c r="H72" s="26"/>
      <c r="I72" s="51"/>
      <c r="J72" s="151">
        <v>0.113</v>
      </c>
      <c r="K72" s="51"/>
      <c r="L72" s="26"/>
      <c r="M72" s="51"/>
      <c r="N72" s="52" t="s">
        <v>37</v>
      </c>
      <c r="O72" s="234">
        <v>0.17599999999999999</v>
      </c>
      <c r="P72" s="236">
        <v>0.108</v>
      </c>
      <c r="Q72" s="51"/>
      <c r="R72" s="122" t="s">
        <v>24</v>
      </c>
      <c r="S72" s="130" t="s">
        <v>138</v>
      </c>
      <c r="T72" s="130" t="s">
        <v>138</v>
      </c>
      <c r="U72" s="226" t="s">
        <v>138</v>
      </c>
      <c r="V72" s="207" t="s">
        <v>138</v>
      </c>
      <c r="W72" s="239">
        <v>0.13600000000000001</v>
      </c>
      <c r="X72" s="219">
        <v>0.29299999999999998</v>
      </c>
      <c r="Y72" s="252" t="s">
        <v>37</v>
      </c>
    </row>
    <row r="73" spans="2:27" x14ac:dyDescent="0.25">
      <c r="B73" s="34">
        <v>44714</v>
      </c>
      <c r="C73" s="125"/>
      <c r="D73" s="151">
        <v>0.73499999999999999</v>
      </c>
      <c r="E73" s="150"/>
      <c r="F73" s="150"/>
      <c r="G73" s="150"/>
      <c r="H73" s="150"/>
      <c r="I73" s="125"/>
      <c r="J73" s="231" t="s">
        <v>138</v>
      </c>
      <c r="K73" s="125"/>
      <c r="L73" s="26"/>
      <c r="M73" s="125"/>
      <c r="N73" s="52" t="s">
        <v>37</v>
      </c>
      <c r="O73" s="234" t="s">
        <v>138</v>
      </c>
      <c r="P73" s="236">
        <v>0.13800000000000001</v>
      </c>
      <c r="Q73" s="125"/>
      <c r="R73" s="122" t="s">
        <v>24</v>
      </c>
      <c r="S73" s="130" t="s">
        <v>138</v>
      </c>
      <c r="T73" s="130" t="s">
        <v>138</v>
      </c>
      <c r="U73" s="226" t="s">
        <v>138</v>
      </c>
      <c r="V73" s="207" t="s">
        <v>138</v>
      </c>
      <c r="W73" s="243">
        <v>0.13700000000000001</v>
      </c>
      <c r="X73" s="219">
        <v>0.3</v>
      </c>
      <c r="Y73" s="252" t="s">
        <v>37</v>
      </c>
    </row>
    <row r="74" spans="2:27" x14ac:dyDescent="0.25">
      <c r="B74" s="34">
        <v>44715</v>
      </c>
      <c r="C74" s="125"/>
      <c r="D74" s="151">
        <v>0.72699999999999998</v>
      </c>
      <c r="E74" s="150"/>
      <c r="F74" s="150"/>
      <c r="G74" s="150"/>
      <c r="H74" s="150"/>
      <c r="I74" s="125"/>
      <c r="J74" s="231" t="s">
        <v>138</v>
      </c>
      <c r="K74" s="125"/>
      <c r="L74" s="26"/>
      <c r="M74" s="125"/>
      <c r="N74" s="52" t="s">
        <v>37</v>
      </c>
      <c r="O74" s="234">
        <v>0.12</v>
      </c>
      <c r="P74" s="236">
        <v>0.22500000000000001</v>
      </c>
      <c r="Q74" s="125"/>
      <c r="R74" s="122"/>
      <c r="S74" s="123"/>
      <c r="T74" s="130" t="s">
        <v>138</v>
      </c>
      <c r="U74" s="237">
        <v>0.90500000000000003</v>
      </c>
      <c r="V74" s="207" t="s">
        <v>138</v>
      </c>
      <c r="W74" s="243"/>
      <c r="X74" s="219">
        <v>0.21</v>
      </c>
      <c r="Y74" s="220"/>
    </row>
    <row r="75" spans="2:27" x14ac:dyDescent="0.25">
      <c r="B75" s="34">
        <v>44716</v>
      </c>
      <c r="C75" s="125"/>
      <c r="D75" s="151">
        <v>0.73599999999999999</v>
      </c>
      <c r="E75" s="150"/>
      <c r="F75" s="150"/>
      <c r="G75" s="150"/>
      <c r="H75" s="150"/>
      <c r="I75" s="125"/>
      <c r="J75" s="231" t="s">
        <v>138</v>
      </c>
      <c r="K75" s="125"/>
      <c r="L75" s="26"/>
      <c r="M75" s="125"/>
      <c r="N75" s="52" t="s">
        <v>37</v>
      </c>
      <c r="O75" s="234">
        <v>7.6999999999999999E-2</v>
      </c>
      <c r="P75" s="236">
        <v>0.46100000000000002</v>
      </c>
      <c r="Q75" s="125"/>
      <c r="R75" s="122"/>
      <c r="S75" s="123"/>
      <c r="T75" s="130" t="s">
        <v>138</v>
      </c>
      <c r="U75" s="226" t="s">
        <v>138</v>
      </c>
      <c r="V75" s="207" t="s">
        <v>138</v>
      </c>
      <c r="W75" s="243"/>
      <c r="X75" s="219">
        <v>0.224</v>
      </c>
      <c r="Y75" s="220"/>
    </row>
    <row r="76" spans="2:27" x14ac:dyDescent="0.25">
      <c r="B76" s="34">
        <v>44717</v>
      </c>
      <c r="C76" s="125"/>
      <c r="D76" s="151">
        <v>0.83199999999999996</v>
      </c>
      <c r="E76" s="26"/>
      <c r="F76" s="26"/>
      <c r="G76" s="26"/>
      <c r="H76" s="26"/>
      <c r="I76" s="51"/>
      <c r="J76" s="231" t="s">
        <v>138</v>
      </c>
      <c r="K76" s="51"/>
      <c r="L76" s="26"/>
      <c r="M76" s="51"/>
      <c r="N76" s="52" t="s">
        <v>37</v>
      </c>
      <c r="O76" s="234">
        <v>8.1000000000000003E-2</v>
      </c>
      <c r="P76" s="236">
        <v>0.24099999999999999</v>
      </c>
      <c r="Q76" s="51"/>
      <c r="R76" s="122"/>
      <c r="S76" s="123"/>
      <c r="T76" s="130" t="s">
        <v>138</v>
      </c>
      <c r="U76" s="226" t="s">
        <v>138</v>
      </c>
      <c r="V76" s="207" t="s">
        <v>138</v>
      </c>
      <c r="W76" s="239"/>
      <c r="X76" s="219">
        <v>0.26200000000000001</v>
      </c>
      <c r="Y76" s="220"/>
    </row>
    <row r="77" spans="2:27" x14ac:dyDescent="0.25">
      <c r="B77" s="34">
        <v>44718</v>
      </c>
      <c r="C77" s="125"/>
      <c r="D77" s="151">
        <v>0.90500000000000003</v>
      </c>
      <c r="E77" s="26"/>
      <c r="F77" s="26"/>
      <c r="G77" s="26"/>
      <c r="H77" s="26"/>
      <c r="I77" s="51"/>
      <c r="J77" s="231" t="s">
        <v>138</v>
      </c>
      <c r="K77" s="51"/>
      <c r="L77" s="26"/>
      <c r="M77" s="51"/>
      <c r="N77" s="52" t="s">
        <v>37</v>
      </c>
      <c r="O77" s="234">
        <v>6.9000000000000006E-2</v>
      </c>
      <c r="P77" s="236">
        <v>0.155</v>
      </c>
      <c r="Q77" s="51"/>
      <c r="R77" s="122"/>
      <c r="S77" s="123"/>
      <c r="T77" s="130" t="s">
        <v>138</v>
      </c>
      <c r="U77" s="226" t="s">
        <v>138</v>
      </c>
      <c r="V77" s="207" t="s">
        <v>138</v>
      </c>
      <c r="W77" s="239"/>
      <c r="X77" s="219">
        <v>0.23799999999999999</v>
      </c>
      <c r="Y77" s="220"/>
    </row>
    <row r="78" spans="2:27" x14ac:dyDescent="0.25">
      <c r="B78" s="34">
        <v>44719</v>
      </c>
      <c r="C78" s="51"/>
      <c r="D78" s="151">
        <v>0.995</v>
      </c>
      <c r="E78" s="26"/>
      <c r="F78" s="26"/>
      <c r="G78" s="26"/>
      <c r="H78" s="26"/>
      <c r="I78" s="51"/>
      <c r="J78" s="263" t="s">
        <v>138</v>
      </c>
      <c r="K78" s="51"/>
      <c r="L78" s="26"/>
      <c r="M78" s="51"/>
      <c r="N78" s="52" t="s">
        <v>37</v>
      </c>
      <c r="O78" s="234">
        <v>8.3000000000000004E-2</v>
      </c>
      <c r="P78" s="236">
        <v>0.19</v>
      </c>
      <c r="Q78" s="51"/>
      <c r="R78" s="122" t="s">
        <v>24</v>
      </c>
      <c r="S78" s="123" t="s">
        <v>24</v>
      </c>
      <c r="T78" s="130" t="s">
        <v>138</v>
      </c>
      <c r="U78" s="226" t="s">
        <v>138</v>
      </c>
      <c r="V78" s="207" t="s">
        <v>138</v>
      </c>
      <c r="W78" s="229" t="s">
        <v>24</v>
      </c>
      <c r="X78" s="219">
        <v>0.218</v>
      </c>
      <c r="Y78" s="252" t="s">
        <v>37</v>
      </c>
    </row>
    <row r="79" spans="2:27" x14ac:dyDescent="0.25">
      <c r="B79" s="34">
        <v>44720</v>
      </c>
      <c r="C79" s="51"/>
      <c r="D79" s="151">
        <v>0.82199999999999995</v>
      </c>
      <c r="E79" s="26"/>
      <c r="F79" s="26"/>
      <c r="G79" s="51"/>
      <c r="H79" s="151" t="s">
        <v>138</v>
      </c>
      <c r="I79" s="51"/>
      <c r="J79" s="126" t="s">
        <v>138</v>
      </c>
      <c r="K79" s="51"/>
      <c r="L79" s="52"/>
      <c r="M79" s="51"/>
      <c r="N79" s="52" t="s">
        <v>37</v>
      </c>
      <c r="O79" s="234" t="s">
        <v>138</v>
      </c>
      <c r="P79" s="236">
        <v>0.29499999999999998</v>
      </c>
      <c r="Q79" s="51"/>
      <c r="R79" s="122"/>
      <c r="S79" s="123"/>
      <c r="T79" s="130" t="s">
        <v>138</v>
      </c>
      <c r="U79" s="226" t="s">
        <v>138</v>
      </c>
      <c r="V79" s="207" t="s">
        <v>138</v>
      </c>
      <c r="W79" s="239"/>
      <c r="X79" s="219">
        <v>0.24399999999999999</v>
      </c>
      <c r="Y79" s="220"/>
    </row>
    <row r="80" spans="2:27" x14ac:dyDescent="0.25">
      <c r="B80" s="34">
        <v>44721</v>
      </c>
      <c r="C80" s="125"/>
      <c r="D80" s="151">
        <v>0.83</v>
      </c>
      <c r="E80" s="26"/>
      <c r="F80" s="26"/>
      <c r="G80" s="26"/>
      <c r="H80" s="26"/>
      <c r="I80" s="51"/>
      <c r="J80" s="151">
        <v>6.0999999999999999E-2</v>
      </c>
      <c r="K80" s="51"/>
      <c r="L80" s="26"/>
      <c r="M80" s="51"/>
      <c r="N80" s="52" t="s">
        <v>37</v>
      </c>
      <c r="O80" s="235">
        <v>7.5999999999999998E-2</v>
      </c>
      <c r="P80" s="247">
        <v>0.121</v>
      </c>
      <c r="Q80" s="51"/>
      <c r="R80" s="18"/>
      <c r="S80" s="22"/>
      <c r="T80" s="223">
        <v>6.0999999999999999E-2</v>
      </c>
      <c r="U80" s="237">
        <v>6.0999999999999999E-2</v>
      </c>
      <c r="V80" s="207">
        <v>6.0999999999999999E-2</v>
      </c>
      <c r="W80" s="239"/>
      <c r="X80" s="249">
        <v>0.27</v>
      </c>
      <c r="Y80" s="250"/>
    </row>
    <row r="81" spans="2:27" x14ac:dyDescent="0.25">
      <c r="B81" s="34">
        <v>44722</v>
      </c>
      <c r="C81" s="125"/>
      <c r="D81" s="151">
        <v>0.81899999999999995</v>
      </c>
      <c r="E81" s="26"/>
      <c r="F81" s="26"/>
      <c r="G81" s="26"/>
      <c r="H81" s="26"/>
      <c r="I81" s="51"/>
      <c r="J81" s="231" t="s">
        <v>138</v>
      </c>
      <c r="K81" s="51"/>
      <c r="L81" s="26"/>
      <c r="M81" s="51"/>
      <c r="N81" s="52" t="s">
        <v>37</v>
      </c>
      <c r="O81" s="235">
        <v>6.0999999999999999E-2</v>
      </c>
      <c r="P81" s="247">
        <v>0.41199999999999998</v>
      </c>
      <c r="Q81" s="51"/>
      <c r="R81" s="18"/>
      <c r="S81" s="22"/>
      <c r="T81" s="223" t="s">
        <v>138</v>
      </c>
      <c r="U81" s="237" t="s">
        <v>138</v>
      </c>
      <c r="V81" s="207" t="s">
        <v>138</v>
      </c>
      <c r="W81" s="239"/>
      <c r="X81" s="249">
        <v>0.20100000000000001</v>
      </c>
      <c r="Y81" s="250"/>
    </row>
    <row r="82" spans="2:27" x14ac:dyDescent="0.25">
      <c r="B82" s="34">
        <v>44723</v>
      </c>
      <c r="C82" s="125"/>
      <c r="D82" s="151">
        <v>0.69699999999999995</v>
      </c>
      <c r="E82" s="26"/>
      <c r="F82" s="26"/>
      <c r="G82" s="26"/>
      <c r="H82" s="26"/>
      <c r="I82" s="51"/>
      <c r="J82" s="231" t="s">
        <v>138</v>
      </c>
      <c r="K82" s="51"/>
      <c r="L82" s="26"/>
      <c r="M82" s="51"/>
      <c r="N82" s="52" t="s">
        <v>37</v>
      </c>
      <c r="O82" s="233" t="s">
        <v>138</v>
      </c>
      <c r="P82" s="247">
        <v>0.38100000000000001</v>
      </c>
      <c r="Q82" s="51"/>
      <c r="R82" s="18"/>
      <c r="S82" s="22"/>
      <c r="T82" s="223" t="s">
        <v>138</v>
      </c>
      <c r="U82" s="237" t="s">
        <v>138</v>
      </c>
      <c r="V82" s="207" t="s">
        <v>138</v>
      </c>
      <c r="W82" s="239"/>
      <c r="X82" s="249">
        <v>0.20599999999999999</v>
      </c>
      <c r="Y82" s="250"/>
    </row>
    <row r="83" spans="2:27" x14ac:dyDescent="0.25">
      <c r="B83" s="34">
        <v>44724</v>
      </c>
      <c r="C83" s="125"/>
      <c r="D83" s="151">
        <v>0.95299999999999996</v>
      </c>
      <c r="E83" s="26"/>
      <c r="F83" s="26"/>
      <c r="G83" s="26"/>
      <c r="H83" s="26"/>
      <c r="I83" s="51"/>
      <c r="J83" s="231" t="s">
        <v>138</v>
      </c>
      <c r="K83" s="51"/>
      <c r="L83" s="26"/>
      <c r="M83" s="51"/>
      <c r="N83" s="52" t="s">
        <v>37</v>
      </c>
      <c r="O83" s="234">
        <v>6.3E-2</v>
      </c>
      <c r="P83" s="236">
        <v>0.318</v>
      </c>
      <c r="Q83" s="51"/>
      <c r="R83" s="122"/>
      <c r="S83" s="123"/>
      <c r="T83" s="130" t="s">
        <v>138</v>
      </c>
      <c r="U83" s="237" t="s">
        <v>138</v>
      </c>
      <c r="V83" s="207" t="s">
        <v>138</v>
      </c>
      <c r="W83" s="239"/>
      <c r="X83" s="219">
        <v>0.20300000000000001</v>
      </c>
      <c r="Y83" s="220"/>
    </row>
    <row r="84" spans="2:27" x14ac:dyDescent="0.25">
      <c r="B84" s="34">
        <v>44725</v>
      </c>
      <c r="C84" s="125"/>
      <c r="D84" s="151">
        <v>0.82</v>
      </c>
      <c r="E84" s="26"/>
      <c r="F84" s="26"/>
      <c r="G84" s="26"/>
      <c r="H84" s="26"/>
      <c r="I84" s="51"/>
      <c r="J84" s="231" t="s">
        <v>138</v>
      </c>
      <c r="K84" s="51"/>
      <c r="L84" s="26"/>
      <c r="M84" s="51"/>
      <c r="N84" s="52" t="s">
        <v>37</v>
      </c>
      <c r="O84" s="234">
        <v>6.6000000000000003E-2</v>
      </c>
      <c r="P84" s="236">
        <v>6.7000000000000004E-2</v>
      </c>
      <c r="Q84" s="51"/>
      <c r="R84" s="122"/>
      <c r="S84" s="123"/>
      <c r="T84" s="223" t="s">
        <v>138</v>
      </c>
      <c r="U84" s="237" t="s">
        <v>138</v>
      </c>
      <c r="V84" s="207" t="s">
        <v>138</v>
      </c>
      <c r="W84" s="239"/>
      <c r="X84" s="219">
        <v>0.14799999999999999</v>
      </c>
      <c r="Y84" s="220"/>
    </row>
    <row r="85" spans="2:27" x14ac:dyDescent="0.25">
      <c r="B85" s="34">
        <v>44726</v>
      </c>
      <c r="C85" s="125"/>
      <c r="D85" s="151">
        <v>0.82199999999999995</v>
      </c>
      <c r="E85" s="26"/>
      <c r="F85" s="26"/>
      <c r="G85" s="26"/>
      <c r="H85" s="26"/>
      <c r="I85" s="51"/>
      <c r="J85" s="231" t="s">
        <v>138</v>
      </c>
      <c r="K85" s="51"/>
      <c r="L85" s="26"/>
      <c r="M85" s="51"/>
      <c r="N85" s="52" t="s">
        <v>37</v>
      </c>
      <c r="O85" s="234">
        <v>7.0999999999999994E-2</v>
      </c>
      <c r="P85" s="269" t="s">
        <v>199</v>
      </c>
      <c r="Q85" s="51"/>
      <c r="R85" s="122"/>
      <c r="S85" s="123"/>
      <c r="T85" s="130" t="s">
        <v>138</v>
      </c>
      <c r="U85" s="237" t="s">
        <v>138</v>
      </c>
      <c r="V85" s="207" t="s">
        <v>138</v>
      </c>
      <c r="W85" s="239"/>
      <c r="X85" s="219">
        <v>0.153</v>
      </c>
      <c r="Y85" s="220"/>
    </row>
    <row r="86" spans="2:27" x14ac:dyDescent="0.25">
      <c r="B86" s="34">
        <v>44727</v>
      </c>
      <c r="C86" s="125"/>
      <c r="D86" s="151">
        <v>0.74</v>
      </c>
      <c r="E86" s="150"/>
      <c r="F86" s="150"/>
      <c r="G86" s="150"/>
      <c r="H86" s="150"/>
      <c r="I86" s="125"/>
      <c r="J86" s="231" t="s">
        <v>138</v>
      </c>
      <c r="K86" s="125"/>
      <c r="L86" s="26"/>
      <c r="M86" s="125"/>
      <c r="N86" s="52" t="s">
        <v>37</v>
      </c>
      <c r="O86" s="234" t="s">
        <v>138</v>
      </c>
      <c r="P86" s="269" t="s">
        <v>199</v>
      </c>
      <c r="Q86" s="125"/>
      <c r="R86" s="122"/>
      <c r="S86" s="123"/>
      <c r="T86" s="130" t="s">
        <v>138</v>
      </c>
      <c r="U86" s="226" t="s">
        <v>138</v>
      </c>
      <c r="V86" s="171" t="s">
        <v>199</v>
      </c>
      <c r="W86" s="243"/>
      <c r="X86" s="219">
        <v>0.36299999999999999</v>
      </c>
      <c r="Y86" s="220"/>
    </row>
    <row r="87" spans="2:27" x14ac:dyDescent="0.25">
      <c r="B87" s="34">
        <v>44728</v>
      </c>
      <c r="C87" s="125"/>
      <c r="D87" s="151">
        <v>0.93400000000000005</v>
      </c>
      <c r="E87" s="26"/>
      <c r="F87" s="26"/>
      <c r="G87" s="26"/>
      <c r="H87" s="26"/>
      <c r="I87" s="125"/>
      <c r="J87" s="231" t="s">
        <v>138</v>
      </c>
      <c r="K87" s="125"/>
      <c r="L87" s="26"/>
      <c r="M87" s="125"/>
      <c r="N87" s="151">
        <v>0.10299999999999999</v>
      </c>
      <c r="O87" s="235">
        <v>8.7999999999999995E-2</v>
      </c>
      <c r="P87" s="269" t="s">
        <v>199</v>
      </c>
      <c r="Q87" s="125"/>
      <c r="R87" s="122" t="s">
        <v>24</v>
      </c>
      <c r="S87" s="123" t="s">
        <v>24</v>
      </c>
      <c r="T87" s="223" t="s">
        <v>138</v>
      </c>
      <c r="U87" s="237" t="s">
        <v>138</v>
      </c>
      <c r="V87" s="171" t="s">
        <v>199</v>
      </c>
      <c r="W87" s="229" t="s">
        <v>24</v>
      </c>
      <c r="X87" s="249">
        <v>0.187</v>
      </c>
      <c r="Y87" s="252" t="s">
        <v>37</v>
      </c>
    </row>
    <row r="88" spans="2:27" x14ac:dyDescent="0.25">
      <c r="B88" s="34">
        <v>44729</v>
      </c>
      <c r="C88" s="125"/>
      <c r="D88" s="151">
        <v>0.81499999999999995</v>
      </c>
      <c r="E88" s="26"/>
      <c r="F88" s="26"/>
      <c r="G88" s="26"/>
      <c r="H88" s="26"/>
      <c r="I88" s="51"/>
      <c r="J88" s="231">
        <v>6.9000000000000006E-2</v>
      </c>
      <c r="K88" s="51"/>
      <c r="L88" s="26"/>
      <c r="M88" s="51"/>
      <c r="N88" s="52" t="s">
        <v>37</v>
      </c>
      <c r="O88" s="234">
        <v>9.4E-2</v>
      </c>
      <c r="P88" s="269" t="s">
        <v>199</v>
      </c>
      <c r="Q88" s="51"/>
      <c r="R88" s="122"/>
      <c r="S88" s="123"/>
      <c r="T88" s="130" t="s">
        <v>138</v>
      </c>
      <c r="U88" s="226" t="s">
        <v>138</v>
      </c>
      <c r="V88" s="171" t="s">
        <v>199</v>
      </c>
      <c r="W88" s="239"/>
      <c r="X88" s="219">
        <v>0.25700000000000001</v>
      </c>
      <c r="Y88" s="220"/>
    </row>
    <row r="89" spans="2:27" x14ac:dyDescent="0.25">
      <c r="B89" s="34">
        <v>44730</v>
      </c>
      <c r="C89" s="125"/>
      <c r="D89" s="151">
        <v>0.93500000000000005</v>
      </c>
      <c r="E89" s="150"/>
      <c r="F89" s="150"/>
      <c r="G89" s="150"/>
      <c r="H89" s="150"/>
      <c r="I89" s="125"/>
      <c r="J89" s="231">
        <v>6.5000000000000002E-2</v>
      </c>
      <c r="K89" s="125"/>
      <c r="L89" s="26"/>
      <c r="M89" s="125"/>
      <c r="N89" s="52" t="s">
        <v>37</v>
      </c>
      <c r="O89" s="234">
        <v>0.157</v>
      </c>
      <c r="P89" s="269" t="s">
        <v>199</v>
      </c>
      <c r="Q89" s="125"/>
      <c r="R89" s="122"/>
      <c r="S89" s="123"/>
      <c r="T89" s="223">
        <v>0.124</v>
      </c>
      <c r="U89" s="237" t="s">
        <v>138</v>
      </c>
      <c r="V89" s="171" t="s">
        <v>199</v>
      </c>
      <c r="W89" s="243"/>
      <c r="X89" s="219">
        <v>0.23599999999999999</v>
      </c>
      <c r="Y89" s="220"/>
    </row>
    <row r="90" spans="2:27" x14ac:dyDescent="0.25">
      <c r="B90" s="34">
        <v>44731</v>
      </c>
      <c r="C90" s="125"/>
      <c r="D90" s="151">
        <v>1.5740000000000001</v>
      </c>
      <c r="E90" s="26"/>
      <c r="F90" s="26"/>
      <c r="G90" s="26"/>
      <c r="H90" s="26"/>
      <c r="I90" s="51"/>
      <c r="J90" s="231">
        <v>7.9000000000000001E-2</v>
      </c>
      <c r="K90" s="51"/>
      <c r="L90" s="26"/>
      <c r="M90" s="51"/>
      <c r="N90" s="52" t="s">
        <v>37</v>
      </c>
      <c r="O90" s="234">
        <v>0.13600000000000001</v>
      </c>
      <c r="P90" s="269" t="s">
        <v>199</v>
      </c>
      <c r="Q90" s="51"/>
      <c r="R90" s="122"/>
      <c r="S90" s="123"/>
      <c r="T90" s="223" t="s">
        <v>138</v>
      </c>
      <c r="U90" s="226" t="s">
        <v>138</v>
      </c>
      <c r="V90" s="171" t="s">
        <v>199</v>
      </c>
      <c r="W90" s="239"/>
      <c r="X90" s="219">
        <v>0.314</v>
      </c>
      <c r="Y90" s="220"/>
    </row>
    <row r="91" spans="2:27" x14ac:dyDescent="0.25">
      <c r="B91" s="34">
        <v>44732</v>
      </c>
      <c r="C91" s="125"/>
      <c r="D91" s="151">
        <v>1.51</v>
      </c>
      <c r="E91" s="26"/>
      <c r="F91" s="26"/>
      <c r="G91" s="26"/>
      <c r="H91" s="26"/>
      <c r="I91" s="51"/>
      <c r="J91" s="231">
        <v>6.2E-2</v>
      </c>
      <c r="K91" s="51"/>
      <c r="L91" s="26"/>
      <c r="M91" s="51"/>
      <c r="N91" s="52" t="s">
        <v>37</v>
      </c>
      <c r="O91" s="234">
        <v>9.4E-2</v>
      </c>
      <c r="P91" s="269" t="s">
        <v>199</v>
      </c>
      <c r="Q91" s="51"/>
      <c r="R91" s="122"/>
      <c r="S91" s="123"/>
      <c r="T91" s="130" t="s">
        <v>138</v>
      </c>
      <c r="U91" s="226" t="s">
        <v>138</v>
      </c>
      <c r="V91" s="171" t="s">
        <v>199</v>
      </c>
      <c r="W91" s="239"/>
      <c r="X91" s="219">
        <v>0.36799999999999999</v>
      </c>
      <c r="Y91" s="220"/>
    </row>
    <row r="92" spans="2:27" x14ac:dyDescent="0.25">
      <c r="B92" s="34">
        <v>44733</v>
      </c>
      <c r="C92" s="51"/>
      <c r="D92" s="151">
        <v>1.399</v>
      </c>
      <c r="E92" s="26"/>
      <c r="F92" s="26"/>
      <c r="G92" s="26"/>
      <c r="H92" s="26"/>
      <c r="I92" s="51"/>
      <c r="J92" s="231">
        <v>9.5000000000000001E-2</v>
      </c>
      <c r="K92" s="51"/>
      <c r="L92" s="26"/>
      <c r="M92" s="51"/>
      <c r="N92" s="52" t="s">
        <v>37</v>
      </c>
      <c r="O92" s="234">
        <v>0.12</v>
      </c>
      <c r="P92" s="269" t="s">
        <v>199</v>
      </c>
      <c r="Q92" s="51"/>
      <c r="R92" s="122"/>
      <c r="S92" s="123"/>
      <c r="T92" s="130" t="s">
        <v>138</v>
      </c>
      <c r="U92" s="226" t="s">
        <v>138</v>
      </c>
      <c r="V92" s="171" t="s">
        <v>199</v>
      </c>
      <c r="W92" s="239"/>
      <c r="X92" s="219">
        <v>0.25900000000000001</v>
      </c>
      <c r="Y92" s="220"/>
    </row>
    <row r="93" spans="2:27" x14ac:dyDescent="0.25">
      <c r="B93" s="34">
        <v>44734</v>
      </c>
      <c r="C93" s="125"/>
      <c r="D93" s="151">
        <v>1.6879999999999999</v>
      </c>
      <c r="E93" s="26"/>
      <c r="F93" s="26"/>
      <c r="G93" s="26"/>
      <c r="H93" s="26"/>
      <c r="I93" s="51"/>
      <c r="J93" s="231">
        <v>0.40799999999999997</v>
      </c>
      <c r="K93" s="51"/>
      <c r="L93" s="26"/>
      <c r="M93" s="51"/>
      <c r="N93" s="52" t="s">
        <v>37</v>
      </c>
      <c r="O93" s="234">
        <v>0.13</v>
      </c>
      <c r="P93" s="269" t="s">
        <v>199</v>
      </c>
      <c r="Q93" s="51"/>
      <c r="R93" s="122" t="s">
        <v>24</v>
      </c>
      <c r="S93" s="123" t="s">
        <v>24</v>
      </c>
      <c r="T93" s="130" t="s">
        <v>138</v>
      </c>
      <c r="U93" s="226" t="s">
        <v>138</v>
      </c>
      <c r="V93" s="171" t="s">
        <v>199</v>
      </c>
      <c r="W93" s="229" t="s">
        <v>24</v>
      </c>
      <c r="X93" s="219">
        <v>0.21099999999999999</v>
      </c>
      <c r="Y93" s="252" t="s">
        <v>37</v>
      </c>
      <c r="AA93" t="s">
        <v>200</v>
      </c>
    </row>
    <row r="94" spans="2:27" x14ac:dyDescent="0.25">
      <c r="B94" s="34">
        <v>44735</v>
      </c>
      <c r="C94" s="125"/>
      <c r="D94" s="151">
        <v>1.4750000000000001</v>
      </c>
      <c r="E94" s="26"/>
      <c r="F94" s="26"/>
      <c r="G94" s="26"/>
      <c r="H94" s="26"/>
      <c r="I94" s="51"/>
      <c r="J94" s="231">
        <v>0.36899999999999999</v>
      </c>
      <c r="K94" s="51"/>
      <c r="L94" s="26"/>
      <c r="M94" s="51"/>
      <c r="N94" s="52" t="s">
        <v>37</v>
      </c>
      <c r="O94" s="233">
        <v>0.13200000000000001</v>
      </c>
      <c r="P94" s="269" t="s">
        <v>199</v>
      </c>
      <c r="Q94" s="51"/>
      <c r="R94" s="122"/>
      <c r="S94" s="123"/>
      <c r="T94" s="130" t="s">
        <v>138</v>
      </c>
      <c r="U94" s="226" t="s">
        <v>138</v>
      </c>
      <c r="V94" s="171" t="s">
        <v>199</v>
      </c>
      <c r="W94" s="239"/>
      <c r="X94" s="219">
        <v>0.221</v>
      </c>
      <c r="Y94" s="220"/>
    </row>
    <row r="95" spans="2:27" x14ac:dyDescent="0.25">
      <c r="B95" s="34">
        <v>44736</v>
      </c>
      <c r="C95" s="125"/>
      <c r="D95" s="151">
        <v>1.206</v>
      </c>
      <c r="E95" s="26"/>
      <c r="F95" s="26"/>
      <c r="G95" s="26"/>
      <c r="H95" s="26"/>
      <c r="I95" s="51"/>
      <c r="J95" s="231">
        <v>0.30299999999999999</v>
      </c>
      <c r="K95" s="51"/>
      <c r="L95" s="26"/>
      <c r="M95" s="51"/>
      <c r="N95" s="52" t="s">
        <v>37</v>
      </c>
      <c r="O95" s="234">
        <v>0.246</v>
      </c>
      <c r="P95" s="269" t="s">
        <v>199</v>
      </c>
      <c r="Q95" s="51"/>
      <c r="R95" s="122"/>
      <c r="S95" s="123"/>
      <c r="T95" s="223">
        <v>0.14399999999999999</v>
      </c>
      <c r="U95" s="226" t="s">
        <v>138</v>
      </c>
      <c r="V95" s="171" t="s">
        <v>199</v>
      </c>
      <c r="W95" s="239"/>
      <c r="X95" s="219">
        <v>0.379</v>
      </c>
      <c r="Y95" s="220"/>
    </row>
    <row r="96" spans="2:27" x14ac:dyDescent="0.25">
      <c r="B96" s="34">
        <v>44737</v>
      </c>
      <c r="C96" s="125"/>
      <c r="D96" s="151">
        <v>1.1180000000000001</v>
      </c>
      <c r="E96" s="26"/>
      <c r="F96" s="26"/>
      <c r="G96" s="26"/>
      <c r="H96" s="26"/>
      <c r="I96" s="51"/>
      <c r="J96" s="231">
        <v>0.16600000000000001</v>
      </c>
      <c r="K96" s="51"/>
      <c r="L96" s="26"/>
      <c r="M96" s="51"/>
      <c r="N96" s="231">
        <v>9.2999999999999999E-2</v>
      </c>
      <c r="O96" s="234">
        <v>0.108</v>
      </c>
      <c r="P96" s="269" t="s">
        <v>199</v>
      </c>
      <c r="Q96" s="51"/>
      <c r="R96" s="122"/>
      <c r="S96" s="123"/>
      <c r="T96" s="130" t="s">
        <v>138</v>
      </c>
      <c r="U96" s="226" t="s">
        <v>138</v>
      </c>
      <c r="V96" s="171" t="s">
        <v>199</v>
      </c>
      <c r="W96" s="239"/>
      <c r="X96" s="219">
        <v>0.14799999999999999</v>
      </c>
      <c r="Y96" s="220"/>
    </row>
    <row r="97" spans="2:25" x14ac:dyDescent="0.25">
      <c r="B97" s="34">
        <v>44738</v>
      </c>
      <c r="C97" s="125"/>
      <c r="D97" s="151">
        <v>1.2110000000000001</v>
      </c>
      <c r="E97" s="150"/>
      <c r="F97" s="150"/>
      <c r="G97" s="150"/>
      <c r="H97" s="150"/>
      <c r="I97" s="125"/>
      <c r="J97" s="231">
        <v>0.17</v>
      </c>
      <c r="K97" s="125"/>
      <c r="L97" s="26"/>
      <c r="M97" s="125"/>
      <c r="N97" s="231">
        <v>8.5000000000000006E-2</v>
      </c>
      <c r="O97" s="234">
        <v>9.5000000000000001E-2</v>
      </c>
      <c r="P97" s="269" t="s">
        <v>199</v>
      </c>
      <c r="Q97" s="125"/>
      <c r="R97" s="122"/>
      <c r="S97" s="123"/>
      <c r="T97" s="130" t="s">
        <v>138</v>
      </c>
      <c r="U97" s="226" t="s">
        <v>138</v>
      </c>
      <c r="V97" s="171" t="s">
        <v>199</v>
      </c>
      <c r="W97" s="243"/>
      <c r="X97" s="219">
        <v>0.17100000000000001</v>
      </c>
      <c r="Y97" s="220"/>
    </row>
    <row r="98" spans="2:25" x14ac:dyDescent="0.25">
      <c r="B98" s="34">
        <v>44739</v>
      </c>
      <c r="C98" s="125"/>
      <c r="D98" s="151">
        <v>1.3380000000000001</v>
      </c>
      <c r="E98" s="26"/>
      <c r="F98" s="26"/>
      <c r="G98" s="26"/>
      <c r="H98" s="26"/>
      <c r="I98" s="51"/>
      <c r="J98" s="231">
        <v>0.70499999999999996</v>
      </c>
      <c r="K98" s="51"/>
      <c r="L98" s="26"/>
      <c r="M98" s="51"/>
      <c r="N98" s="52" t="s">
        <v>37</v>
      </c>
      <c r="O98" s="234">
        <v>0.128</v>
      </c>
      <c r="P98" s="269" t="s">
        <v>199</v>
      </c>
      <c r="Q98" s="51"/>
      <c r="R98" s="122"/>
      <c r="S98" s="123"/>
      <c r="T98" s="130" t="s">
        <v>138</v>
      </c>
      <c r="U98" s="226" t="s">
        <v>138</v>
      </c>
      <c r="V98" s="171" t="s">
        <v>199</v>
      </c>
      <c r="W98" s="239"/>
      <c r="X98" s="219">
        <v>0.14599999999999999</v>
      </c>
      <c r="Y98" s="220"/>
    </row>
    <row r="99" spans="2:25" x14ac:dyDescent="0.25">
      <c r="B99" s="34">
        <v>44740</v>
      </c>
      <c r="C99" s="125"/>
      <c r="D99" s="151">
        <v>1.0640000000000001</v>
      </c>
      <c r="E99" s="26"/>
      <c r="F99" s="26"/>
      <c r="G99" s="26"/>
      <c r="H99" s="26"/>
      <c r="I99" s="51"/>
      <c r="J99" s="151">
        <v>1.0980000000000001</v>
      </c>
      <c r="K99" s="51"/>
      <c r="L99" s="26"/>
      <c r="M99" s="51"/>
      <c r="N99" s="151">
        <v>0.1</v>
      </c>
      <c r="O99" s="235">
        <v>0.16600000000000001</v>
      </c>
      <c r="P99" s="269" t="s">
        <v>199</v>
      </c>
      <c r="Q99" s="51"/>
      <c r="R99" s="18"/>
      <c r="S99" s="22"/>
      <c r="T99" s="223" t="s">
        <v>138</v>
      </c>
      <c r="U99" s="237" t="s">
        <v>138</v>
      </c>
      <c r="V99" s="171" t="s">
        <v>199</v>
      </c>
      <c r="W99" s="239"/>
      <c r="X99" s="249">
        <v>0.191</v>
      </c>
      <c r="Y99" s="250"/>
    </row>
    <row r="100" spans="2:25" x14ac:dyDescent="0.25">
      <c r="B100" s="34">
        <v>44741</v>
      </c>
      <c r="C100" s="125"/>
      <c r="D100" s="151">
        <v>1.2250000000000001</v>
      </c>
      <c r="E100" s="26"/>
      <c r="F100" s="26"/>
      <c r="G100" s="26"/>
      <c r="H100" s="26"/>
      <c r="I100" s="51"/>
      <c r="J100" s="151">
        <v>1.3520000000000001</v>
      </c>
      <c r="K100" s="51"/>
      <c r="L100" s="26"/>
      <c r="M100" s="51"/>
      <c r="N100" s="151">
        <v>0.92900000000000005</v>
      </c>
      <c r="O100" s="235">
        <v>0.122</v>
      </c>
      <c r="P100" s="269" t="s">
        <v>199</v>
      </c>
      <c r="Q100" s="51"/>
      <c r="R100" s="18"/>
      <c r="S100" s="22"/>
      <c r="T100" s="223" t="s">
        <v>138</v>
      </c>
      <c r="U100" s="237" t="s">
        <v>138</v>
      </c>
      <c r="V100" s="171" t="s">
        <v>199</v>
      </c>
      <c r="W100" s="239"/>
      <c r="X100" s="249">
        <v>0.30399999999999999</v>
      </c>
      <c r="Y100" s="250"/>
    </row>
    <row r="101" spans="2:25" x14ac:dyDescent="0.25">
      <c r="B101" s="34">
        <v>44742</v>
      </c>
      <c r="C101" s="125"/>
      <c r="D101" s="151">
        <v>1.137</v>
      </c>
      <c r="E101" s="26"/>
      <c r="F101" s="26"/>
      <c r="G101" s="26"/>
      <c r="H101" s="26"/>
      <c r="I101" s="51"/>
      <c r="J101" s="231">
        <v>1.4590000000000001</v>
      </c>
      <c r="K101" s="51"/>
      <c r="L101" s="26"/>
      <c r="M101" s="51"/>
      <c r="N101" s="231">
        <v>0.14299999999999999</v>
      </c>
      <c r="O101" s="233">
        <v>0.108</v>
      </c>
      <c r="P101" s="269" t="s">
        <v>199</v>
      </c>
      <c r="Q101" s="51"/>
      <c r="R101" s="122"/>
      <c r="S101" s="123"/>
      <c r="T101" s="130" t="s">
        <v>138</v>
      </c>
      <c r="U101" s="226" t="s">
        <v>201</v>
      </c>
      <c r="V101" s="171" t="s">
        <v>199</v>
      </c>
      <c r="W101" s="239"/>
      <c r="X101" s="219">
        <v>0.219</v>
      </c>
      <c r="Y101" s="220"/>
    </row>
    <row r="102" spans="2:25" x14ac:dyDescent="0.25">
      <c r="B102" s="34">
        <v>44743</v>
      </c>
      <c r="C102" s="125"/>
      <c r="D102" s="151">
        <v>1.5569999999999999</v>
      </c>
      <c r="E102" s="26"/>
      <c r="F102" s="26"/>
      <c r="G102" s="26"/>
      <c r="H102" s="26"/>
      <c r="I102" s="51"/>
      <c r="J102" s="231">
        <v>1.135</v>
      </c>
      <c r="K102" s="51"/>
      <c r="L102" s="26"/>
      <c r="M102" s="51"/>
      <c r="N102" s="231">
        <v>0.114</v>
      </c>
      <c r="O102" s="233">
        <v>0.13</v>
      </c>
      <c r="P102" s="269" t="s">
        <v>199</v>
      </c>
      <c r="Q102" s="51"/>
      <c r="R102" s="122" t="s">
        <v>24</v>
      </c>
      <c r="S102" s="123" t="s">
        <v>24</v>
      </c>
      <c r="T102" s="223">
        <v>0.16200000000000001</v>
      </c>
      <c r="U102" s="226" t="s">
        <v>138</v>
      </c>
      <c r="V102" s="171" t="s">
        <v>199</v>
      </c>
      <c r="W102" s="229" t="s">
        <v>24</v>
      </c>
      <c r="X102" s="219">
        <v>0.21099999999999999</v>
      </c>
      <c r="Y102" s="252" t="s">
        <v>37</v>
      </c>
    </row>
    <row r="103" spans="2:25" x14ac:dyDescent="0.25">
      <c r="B103" s="34">
        <v>44744</v>
      </c>
      <c r="C103" s="125"/>
      <c r="D103" s="151">
        <v>1.1970000000000001</v>
      </c>
      <c r="E103" s="26"/>
      <c r="F103" s="26"/>
      <c r="G103" s="26"/>
      <c r="H103" s="26"/>
      <c r="I103" s="51"/>
      <c r="J103" s="231">
        <v>1.327</v>
      </c>
      <c r="K103" s="51"/>
      <c r="L103" s="26"/>
      <c r="M103" s="51"/>
      <c r="N103" s="52" t="s">
        <v>37</v>
      </c>
      <c r="O103" s="234">
        <v>0.217</v>
      </c>
      <c r="P103" s="269" t="s">
        <v>199</v>
      </c>
      <c r="Q103" s="51"/>
      <c r="R103" s="122"/>
      <c r="S103" s="123"/>
      <c r="T103" s="223">
        <v>7.0000000000000007E-2</v>
      </c>
      <c r="U103" s="226">
        <v>0.36699999999999999</v>
      </c>
      <c r="V103" s="171" t="s">
        <v>199</v>
      </c>
      <c r="W103" s="239"/>
      <c r="X103" s="219">
        <v>0.314</v>
      </c>
      <c r="Y103" s="220"/>
    </row>
    <row r="104" spans="2:25" x14ac:dyDescent="0.25">
      <c r="B104" s="34">
        <v>44745</v>
      </c>
      <c r="C104" s="125"/>
      <c r="D104" s="151">
        <v>1.222</v>
      </c>
      <c r="E104" s="26"/>
      <c r="F104" s="26"/>
      <c r="G104" s="26"/>
      <c r="H104" s="26"/>
      <c r="I104" s="51"/>
      <c r="J104" s="231">
        <v>1.319</v>
      </c>
      <c r="K104" s="51"/>
      <c r="L104" s="26"/>
      <c r="M104" s="51"/>
      <c r="N104" s="52" t="s">
        <v>37</v>
      </c>
      <c r="O104" s="233">
        <v>0.157</v>
      </c>
      <c r="P104" s="269" t="s">
        <v>199</v>
      </c>
      <c r="Q104" s="51"/>
      <c r="R104" s="122"/>
      <c r="S104" s="123"/>
      <c r="T104" s="223">
        <v>6.8000000000000005E-2</v>
      </c>
      <c r="U104" s="226">
        <v>0.10100000000000001</v>
      </c>
      <c r="V104" s="171" t="s">
        <v>199</v>
      </c>
      <c r="W104" s="239"/>
      <c r="X104" s="219">
        <v>0.434</v>
      </c>
      <c r="Y104" s="220"/>
    </row>
    <row r="105" spans="2:25" x14ac:dyDescent="0.25">
      <c r="B105" s="34">
        <v>44746</v>
      </c>
      <c r="C105" s="125"/>
      <c r="D105" s="151">
        <v>1.625</v>
      </c>
      <c r="E105" s="26"/>
      <c r="F105" s="26"/>
      <c r="G105" s="26"/>
      <c r="H105" s="26"/>
      <c r="I105" s="51"/>
      <c r="J105" s="231">
        <v>2.9420000000000002</v>
      </c>
      <c r="K105" s="51"/>
      <c r="L105" s="26"/>
      <c r="M105" s="51"/>
      <c r="N105" s="52" t="s">
        <v>37</v>
      </c>
      <c r="O105" s="234">
        <v>0.214</v>
      </c>
      <c r="P105" s="269" t="s">
        <v>199</v>
      </c>
      <c r="Q105" s="51"/>
      <c r="R105" s="122"/>
      <c r="S105" s="123"/>
      <c r="T105" s="223">
        <v>6.5000000000000002E-2</v>
      </c>
      <c r="U105" s="237">
        <v>7.6999999999999999E-2</v>
      </c>
      <c r="V105" s="171" t="s">
        <v>199</v>
      </c>
      <c r="W105" s="239"/>
      <c r="X105" s="219">
        <v>0.42599999999999999</v>
      </c>
      <c r="Y105" s="220"/>
    </row>
    <row r="106" spans="2:25" x14ac:dyDescent="0.25">
      <c r="B106" s="34">
        <v>44747</v>
      </c>
      <c r="C106" s="125"/>
      <c r="D106" s="151">
        <v>1.179</v>
      </c>
      <c r="E106" s="26"/>
      <c r="F106" s="26"/>
      <c r="G106" s="26"/>
      <c r="H106" s="26"/>
      <c r="I106" s="51"/>
      <c r="J106" s="231">
        <v>1.9379999999999999</v>
      </c>
      <c r="K106" s="51"/>
      <c r="L106" s="26"/>
      <c r="M106" s="51"/>
      <c r="N106" s="52" t="s">
        <v>37</v>
      </c>
      <c r="O106" s="234">
        <v>0.13600000000000001</v>
      </c>
      <c r="P106" s="269" t="s">
        <v>199</v>
      </c>
      <c r="Q106" s="51"/>
      <c r="R106" s="122"/>
      <c r="S106" s="123"/>
      <c r="T106" s="130" t="s">
        <v>138</v>
      </c>
      <c r="U106" s="226" t="s">
        <v>138</v>
      </c>
      <c r="V106" s="207" t="s">
        <v>138</v>
      </c>
      <c r="W106" s="239"/>
      <c r="X106" s="249">
        <v>0.312</v>
      </c>
      <c r="Y106" s="220"/>
    </row>
    <row r="107" spans="2:25" x14ac:dyDescent="0.25">
      <c r="B107" s="34">
        <v>44748</v>
      </c>
      <c r="C107" s="125"/>
      <c r="D107" s="151">
        <v>1.274</v>
      </c>
      <c r="E107" s="150"/>
      <c r="F107" s="150"/>
      <c r="G107" s="150"/>
      <c r="H107" s="150"/>
      <c r="I107" s="125"/>
      <c r="J107" s="231">
        <v>2.3620000000000001</v>
      </c>
      <c r="K107" s="125"/>
      <c r="L107" s="26"/>
      <c r="M107" s="125"/>
      <c r="N107" s="52" t="s">
        <v>37</v>
      </c>
      <c r="O107" s="234">
        <v>0.14399999999999999</v>
      </c>
      <c r="P107" s="269" t="s">
        <v>199</v>
      </c>
      <c r="Q107" s="125"/>
      <c r="R107" s="122"/>
      <c r="S107" s="123"/>
      <c r="T107" s="130" t="s">
        <v>138</v>
      </c>
      <c r="U107" s="226" t="s">
        <v>138</v>
      </c>
      <c r="V107" s="171" t="s">
        <v>199</v>
      </c>
      <c r="W107" s="243"/>
      <c r="X107" s="219">
        <v>0.3</v>
      </c>
      <c r="Y107" s="220"/>
    </row>
    <row r="108" spans="2:25" x14ac:dyDescent="0.25">
      <c r="B108" s="34">
        <v>44749</v>
      </c>
      <c r="C108" s="125"/>
      <c r="D108" s="151">
        <v>1.5309999999999999</v>
      </c>
      <c r="E108" s="26"/>
      <c r="F108" s="26"/>
      <c r="G108" s="26"/>
      <c r="H108" s="26"/>
      <c r="I108" s="51"/>
      <c r="J108" s="231">
        <v>2.452</v>
      </c>
      <c r="K108" s="51"/>
      <c r="L108" s="26"/>
      <c r="M108" s="51"/>
      <c r="N108" s="52" t="s">
        <v>37</v>
      </c>
      <c r="O108" s="233">
        <v>0.33300000000000002</v>
      </c>
      <c r="P108" s="269" t="s">
        <v>199</v>
      </c>
      <c r="Q108" s="51"/>
      <c r="R108" s="122" t="s">
        <v>24</v>
      </c>
      <c r="S108" s="123" t="s">
        <v>24</v>
      </c>
      <c r="T108" s="130" t="s">
        <v>138</v>
      </c>
      <c r="U108" s="237">
        <v>6.9000000000000006E-2</v>
      </c>
      <c r="V108" s="171" t="s">
        <v>199</v>
      </c>
      <c r="W108" s="229" t="s">
        <v>24</v>
      </c>
      <c r="X108" s="219">
        <v>0.67900000000000005</v>
      </c>
      <c r="Y108" s="252" t="s">
        <v>37</v>
      </c>
    </row>
    <row r="109" spans="2:25" x14ac:dyDescent="0.25">
      <c r="B109" s="34">
        <v>44750</v>
      </c>
      <c r="C109" s="125"/>
      <c r="D109" s="151">
        <v>1.417</v>
      </c>
      <c r="E109" s="26"/>
      <c r="F109" s="26"/>
      <c r="G109" s="26"/>
      <c r="H109" s="26"/>
      <c r="I109" s="51"/>
      <c r="J109" s="231">
        <v>2.7639999999999998</v>
      </c>
      <c r="K109" s="51"/>
      <c r="L109" s="26"/>
      <c r="M109" s="51"/>
      <c r="N109" s="52" t="s">
        <v>37</v>
      </c>
      <c r="O109" s="233">
        <v>0.20100000000000001</v>
      </c>
      <c r="P109" s="269" t="s">
        <v>199</v>
      </c>
      <c r="Q109" s="51"/>
      <c r="R109" s="122"/>
      <c r="S109" s="123"/>
      <c r="T109" s="223">
        <v>8.5999999999999993E-2</v>
      </c>
      <c r="U109" s="237">
        <v>0.26100000000000001</v>
      </c>
      <c r="V109" s="171" t="s">
        <v>199</v>
      </c>
      <c r="W109" s="239"/>
      <c r="X109" s="219">
        <v>0.26200000000000001</v>
      </c>
      <c r="Y109" s="220"/>
    </row>
    <row r="110" spans="2:25" x14ac:dyDescent="0.25">
      <c r="B110" s="34">
        <v>44751</v>
      </c>
      <c r="C110" s="125"/>
      <c r="D110" s="151">
        <v>1.405</v>
      </c>
      <c r="E110" s="26"/>
      <c r="F110" s="26"/>
      <c r="G110" s="26"/>
      <c r="H110" s="26"/>
      <c r="I110" s="51"/>
      <c r="J110" s="231">
        <v>2.2189999999999999</v>
      </c>
      <c r="K110" s="51"/>
      <c r="L110" s="26"/>
      <c r="M110" s="51"/>
      <c r="N110" s="52" t="s">
        <v>37</v>
      </c>
      <c r="O110" s="233">
        <v>0.20399999999999999</v>
      </c>
      <c r="P110" s="269" t="s">
        <v>199</v>
      </c>
      <c r="Q110" s="51"/>
      <c r="R110" s="122"/>
      <c r="S110" s="123"/>
      <c r="T110" s="223">
        <v>7.0000000000000007E-2</v>
      </c>
      <c r="U110" s="237">
        <v>0.252</v>
      </c>
      <c r="V110" s="171" t="s">
        <v>199</v>
      </c>
      <c r="W110" s="239"/>
      <c r="X110" s="219">
        <v>0.245</v>
      </c>
      <c r="Y110" s="220"/>
    </row>
    <row r="111" spans="2:25" x14ac:dyDescent="0.25">
      <c r="B111" s="34">
        <v>44752</v>
      </c>
      <c r="C111" s="125"/>
      <c r="D111" s="151">
        <v>2.2410000000000001</v>
      </c>
      <c r="E111" s="26"/>
      <c r="F111" s="26"/>
      <c r="G111" s="26"/>
      <c r="H111" s="26"/>
      <c r="I111" s="51"/>
      <c r="J111" s="231">
        <v>2.9140000000000001</v>
      </c>
      <c r="K111" s="51"/>
      <c r="L111" s="26"/>
      <c r="M111" s="51"/>
      <c r="N111" s="52" t="s">
        <v>37</v>
      </c>
      <c r="O111" s="233">
        <v>0.109</v>
      </c>
      <c r="P111" s="269" t="s">
        <v>199</v>
      </c>
      <c r="Q111" s="51"/>
      <c r="R111" s="122"/>
      <c r="S111" s="123"/>
      <c r="T111" s="130" t="s">
        <v>138</v>
      </c>
      <c r="U111" s="226" t="s">
        <v>138</v>
      </c>
      <c r="V111" s="171" t="s">
        <v>199</v>
      </c>
      <c r="W111" s="239"/>
      <c r="X111" s="219">
        <v>0.42299999999999999</v>
      </c>
      <c r="Y111" s="220"/>
    </row>
    <row r="112" spans="2:25" x14ac:dyDescent="0.25">
      <c r="B112" s="34">
        <v>44753</v>
      </c>
      <c r="C112" s="125"/>
      <c r="D112" s="151">
        <v>3.0649999999999999</v>
      </c>
      <c r="E112" s="150"/>
      <c r="F112" s="150"/>
      <c r="G112" s="150"/>
      <c r="H112" s="150"/>
      <c r="I112" s="125"/>
      <c r="J112" s="231">
        <v>4.3250000000000002</v>
      </c>
      <c r="K112" s="125"/>
      <c r="L112" s="26"/>
      <c r="M112" s="125"/>
      <c r="N112" s="52" t="s">
        <v>37</v>
      </c>
      <c r="O112" s="234">
        <v>0.11799999999999999</v>
      </c>
      <c r="P112" s="269" t="s">
        <v>199</v>
      </c>
      <c r="Q112" s="125"/>
      <c r="R112" s="122"/>
      <c r="S112" s="123"/>
      <c r="T112" s="223">
        <v>0.309</v>
      </c>
      <c r="U112" s="237">
        <v>9.6000000000000002E-2</v>
      </c>
      <c r="V112" s="171" t="s">
        <v>199</v>
      </c>
      <c r="W112" s="243"/>
      <c r="X112" s="219">
        <v>0.52700000000000002</v>
      </c>
      <c r="Y112" s="220"/>
    </row>
    <row r="113" spans="2:25" x14ac:dyDescent="0.25">
      <c r="B113" s="34">
        <v>44754</v>
      </c>
      <c r="C113" s="125"/>
      <c r="D113" s="151">
        <v>1.95</v>
      </c>
      <c r="E113" s="26"/>
      <c r="F113" s="26"/>
      <c r="G113" s="26"/>
      <c r="H113" s="26"/>
      <c r="I113" s="51"/>
      <c r="J113" s="231">
        <v>4.234</v>
      </c>
      <c r="K113" s="51"/>
      <c r="L113" s="26"/>
      <c r="M113" s="51"/>
      <c r="N113" s="52" t="s">
        <v>37</v>
      </c>
      <c r="O113" s="234">
        <v>0.11799999999999999</v>
      </c>
      <c r="P113" s="269" t="s">
        <v>199</v>
      </c>
      <c r="Q113" s="51"/>
      <c r="R113" s="122"/>
      <c r="S113" s="123"/>
      <c r="T113" s="130" t="s">
        <v>138</v>
      </c>
      <c r="U113" s="226" t="s">
        <v>138</v>
      </c>
      <c r="V113" s="171" t="s">
        <v>199</v>
      </c>
      <c r="W113" s="239"/>
      <c r="X113" s="219">
        <v>0.46899999999999997</v>
      </c>
      <c r="Y113" s="220"/>
    </row>
    <row r="114" spans="2:25" x14ac:dyDescent="0.25">
      <c r="B114" s="34">
        <v>44755</v>
      </c>
      <c r="C114" s="125"/>
      <c r="D114" s="151">
        <v>1.857</v>
      </c>
      <c r="E114" s="150"/>
      <c r="F114" s="150"/>
      <c r="G114" s="150"/>
      <c r="H114" s="150"/>
      <c r="I114" s="125"/>
      <c r="J114" s="231">
        <v>3.0649999999999999</v>
      </c>
      <c r="K114" s="125"/>
      <c r="L114" s="26"/>
      <c r="M114" s="125"/>
      <c r="N114" s="52" t="s">
        <v>37</v>
      </c>
      <c r="O114" s="234">
        <v>0.40400000000000003</v>
      </c>
      <c r="P114" s="269" t="s">
        <v>199</v>
      </c>
      <c r="Q114" s="125"/>
      <c r="R114" s="122" t="s">
        <v>37</v>
      </c>
      <c r="S114" s="123" t="s">
        <v>37</v>
      </c>
      <c r="T114" s="223">
        <v>7.0999999999999994E-2</v>
      </c>
      <c r="U114" s="226" t="s">
        <v>138</v>
      </c>
      <c r="V114" s="171" t="s">
        <v>199</v>
      </c>
      <c r="W114" s="229" t="s">
        <v>24</v>
      </c>
      <c r="X114" s="219">
        <v>0.435</v>
      </c>
      <c r="Y114" s="252" t="s">
        <v>37</v>
      </c>
    </row>
    <row r="115" spans="2:25" x14ac:dyDescent="0.25">
      <c r="B115" s="34">
        <v>44756</v>
      </c>
      <c r="C115" s="125"/>
      <c r="D115" s="151">
        <v>1.623</v>
      </c>
      <c r="E115" s="26"/>
      <c r="F115" s="26"/>
      <c r="G115" s="26"/>
      <c r="H115" s="26"/>
      <c r="I115" s="51"/>
      <c r="J115" s="231">
        <v>4.1100000000000003</v>
      </c>
      <c r="K115" s="51"/>
      <c r="L115" s="26"/>
      <c r="M115" s="51"/>
      <c r="N115" s="52" t="s">
        <v>37</v>
      </c>
      <c r="O115" s="234">
        <v>8.6999999999999994E-2</v>
      </c>
      <c r="P115" s="269" t="s">
        <v>199</v>
      </c>
      <c r="Q115" s="51"/>
      <c r="R115" s="122"/>
      <c r="S115" s="123"/>
      <c r="T115" s="130" t="s">
        <v>138</v>
      </c>
      <c r="U115" s="226" t="s">
        <v>138</v>
      </c>
      <c r="V115" s="171" t="s">
        <v>199</v>
      </c>
      <c r="W115" s="239"/>
      <c r="X115" s="219">
        <v>0.36</v>
      </c>
      <c r="Y115" s="220"/>
    </row>
    <row r="116" spans="2:25" x14ac:dyDescent="0.25">
      <c r="B116" s="34">
        <v>44757</v>
      </c>
      <c r="C116" s="125"/>
      <c r="D116" s="151">
        <v>1.7170000000000001</v>
      </c>
      <c r="E116" s="26"/>
      <c r="F116" s="26"/>
      <c r="G116" s="26"/>
      <c r="H116" s="26"/>
      <c r="I116" s="51"/>
      <c r="J116" s="231">
        <v>4.1959999999999997</v>
      </c>
      <c r="K116" s="51"/>
      <c r="L116" s="26"/>
      <c r="M116" s="51"/>
      <c r="N116" s="52" t="s">
        <v>37</v>
      </c>
      <c r="O116" s="234">
        <v>0.25600000000000001</v>
      </c>
      <c r="P116" s="269" t="s">
        <v>199</v>
      </c>
      <c r="Q116" s="51"/>
      <c r="R116" s="122"/>
      <c r="S116" s="123"/>
      <c r="T116" s="130">
        <v>6.4000000000000001E-2</v>
      </c>
      <c r="U116" s="226" t="s">
        <v>138</v>
      </c>
      <c r="V116" s="171" t="s">
        <v>199</v>
      </c>
      <c r="W116" s="239"/>
      <c r="X116" s="219">
        <v>0.38900000000000001</v>
      </c>
      <c r="Y116" s="220"/>
    </row>
    <row r="117" spans="2:25" x14ac:dyDescent="0.25">
      <c r="B117" s="34">
        <v>44758</v>
      </c>
      <c r="C117" s="125"/>
      <c r="D117" s="151">
        <v>0.623</v>
      </c>
      <c r="E117" s="26"/>
      <c r="F117" s="26"/>
      <c r="G117" s="26"/>
      <c r="H117" s="26"/>
      <c r="I117" s="51"/>
      <c r="J117" s="231">
        <v>0.68600000000000005</v>
      </c>
      <c r="K117" s="51"/>
      <c r="L117" s="26"/>
      <c r="M117" s="51"/>
      <c r="N117" s="52" t="s">
        <v>37</v>
      </c>
      <c r="O117" s="233">
        <v>0.17799999999999999</v>
      </c>
      <c r="P117" s="269" t="s">
        <v>199</v>
      </c>
      <c r="Q117" s="51"/>
      <c r="R117" s="122"/>
      <c r="S117" s="123"/>
      <c r="T117" s="130" t="s">
        <v>138</v>
      </c>
      <c r="U117" s="226" t="s">
        <v>138</v>
      </c>
      <c r="V117" s="171" t="s">
        <v>199</v>
      </c>
      <c r="W117" s="239"/>
      <c r="X117" s="219">
        <v>0.38200000000000001</v>
      </c>
      <c r="Y117" s="220"/>
    </row>
    <row r="118" spans="2:25" x14ac:dyDescent="0.25">
      <c r="B118" s="34">
        <v>44759</v>
      </c>
      <c r="C118" s="125"/>
      <c r="D118" s="151">
        <v>0.49299999999999999</v>
      </c>
      <c r="E118" s="150"/>
      <c r="F118" s="150"/>
      <c r="G118" s="150"/>
      <c r="H118" s="150"/>
      <c r="I118" s="125"/>
      <c r="J118" s="231">
        <v>0.41899999999999998</v>
      </c>
      <c r="K118" s="125"/>
      <c r="L118" s="26"/>
      <c r="M118" s="125"/>
      <c r="N118" s="52" t="s">
        <v>37</v>
      </c>
      <c r="O118" s="234">
        <v>9.4E-2</v>
      </c>
      <c r="P118" s="269" t="s">
        <v>199</v>
      </c>
      <c r="Q118" s="125"/>
      <c r="R118" s="122"/>
      <c r="S118" s="123"/>
      <c r="T118" s="130" t="s">
        <v>138</v>
      </c>
      <c r="U118" s="226" t="s">
        <v>138</v>
      </c>
      <c r="V118" s="171" t="s">
        <v>199</v>
      </c>
      <c r="W118" s="243"/>
      <c r="X118" s="219">
        <v>0.29399999999999998</v>
      </c>
      <c r="Y118" s="220"/>
    </row>
    <row r="119" spans="2:25" x14ac:dyDescent="0.25">
      <c r="B119" s="34">
        <v>44760</v>
      </c>
      <c r="C119" s="125"/>
      <c r="D119" s="151">
        <v>0.51800000000000002</v>
      </c>
      <c r="E119" s="26"/>
      <c r="F119" s="26"/>
      <c r="G119" s="26"/>
      <c r="H119" s="26"/>
      <c r="I119" s="51"/>
      <c r="J119" s="231">
        <v>0.61299999999999999</v>
      </c>
      <c r="K119" s="51"/>
      <c r="L119" s="26"/>
      <c r="M119" s="51"/>
      <c r="N119" s="52" t="s">
        <v>37</v>
      </c>
      <c r="O119" s="234">
        <v>0.16800000000000001</v>
      </c>
      <c r="P119" s="269" t="s">
        <v>199</v>
      </c>
      <c r="Q119" s="51"/>
      <c r="R119" s="122" t="s">
        <v>37</v>
      </c>
      <c r="S119" s="123" t="s">
        <v>37</v>
      </c>
      <c r="T119" s="223">
        <v>6.2E-2</v>
      </c>
      <c r="U119" s="226">
        <v>6.0999999999999999E-2</v>
      </c>
      <c r="V119" s="171" t="s">
        <v>199</v>
      </c>
      <c r="W119" s="239" t="s">
        <v>24</v>
      </c>
      <c r="X119" s="219">
        <v>0.27400000000000002</v>
      </c>
      <c r="Y119" s="252" t="s">
        <v>37</v>
      </c>
    </row>
    <row r="120" spans="2:25" x14ac:dyDescent="0.25">
      <c r="B120" s="34">
        <v>44761</v>
      </c>
      <c r="C120" s="125"/>
      <c r="D120" s="151">
        <v>0.44400000000000001</v>
      </c>
      <c r="E120" s="26"/>
      <c r="F120" s="26"/>
      <c r="G120" s="26"/>
      <c r="H120" s="26"/>
      <c r="I120" s="51"/>
      <c r="J120" s="231">
        <v>0.52</v>
      </c>
      <c r="K120" s="51"/>
      <c r="L120" s="26"/>
      <c r="M120" s="51"/>
      <c r="N120" s="52" t="s">
        <v>37</v>
      </c>
      <c r="O120" s="234">
        <v>0.124</v>
      </c>
      <c r="P120" s="269" t="s">
        <v>199</v>
      </c>
      <c r="Q120" s="51"/>
      <c r="R120" s="122"/>
      <c r="S120" s="123"/>
      <c r="T120" s="130" t="s">
        <v>138</v>
      </c>
      <c r="U120" s="226" t="s">
        <v>202</v>
      </c>
      <c r="V120" s="171" t="s">
        <v>199</v>
      </c>
      <c r="W120" s="239"/>
      <c r="X120" s="219">
        <v>0.246</v>
      </c>
      <c r="Y120" s="220"/>
    </row>
    <row r="121" spans="2:25" x14ac:dyDescent="0.25">
      <c r="B121" s="34">
        <v>44762</v>
      </c>
      <c r="C121" s="125"/>
      <c r="D121" s="151">
        <v>0.53900000000000003</v>
      </c>
      <c r="E121" s="26"/>
      <c r="F121" s="26"/>
      <c r="G121" s="26"/>
      <c r="H121" s="26"/>
      <c r="I121" s="51"/>
      <c r="J121" s="231">
        <v>0.54800000000000004</v>
      </c>
      <c r="K121" s="51"/>
      <c r="L121" s="26"/>
      <c r="M121" s="51"/>
      <c r="N121" s="52" t="s">
        <v>37</v>
      </c>
      <c r="O121" s="234">
        <v>0.18099999999999999</v>
      </c>
      <c r="P121" s="269" t="s">
        <v>199</v>
      </c>
      <c r="Q121" s="51"/>
      <c r="R121" s="122"/>
      <c r="S121" s="123"/>
      <c r="T121" s="223">
        <v>8.2000000000000003E-2</v>
      </c>
      <c r="U121" s="237">
        <v>7.5999999999999998E-2</v>
      </c>
      <c r="V121" s="171" t="s">
        <v>199</v>
      </c>
      <c r="W121" s="239"/>
      <c r="X121" s="219">
        <v>0.317</v>
      </c>
      <c r="Y121" s="220"/>
    </row>
    <row r="122" spans="2:25" x14ac:dyDescent="0.25">
      <c r="B122" s="34">
        <v>44763</v>
      </c>
      <c r="C122" s="125"/>
      <c r="D122" s="151">
        <v>0.52500000000000002</v>
      </c>
      <c r="E122" s="150"/>
      <c r="F122" s="150"/>
      <c r="G122" s="150"/>
      <c r="H122" s="150"/>
      <c r="I122" s="125"/>
      <c r="J122" s="231">
        <v>0.55300000000000005</v>
      </c>
      <c r="K122" s="125"/>
      <c r="L122" s="26"/>
      <c r="M122" s="125"/>
      <c r="N122" s="52" t="s">
        <v>37</v>
      </c>
      <c r="O122" s="234">
        <v>0.154</v>
      </c>
      <c r="P122" s="269" t="s">
        <v>199</v>
      </c>
      <c r="Q122" s="125"/>
      <c r="R122" s="122"/>
      <c r="S122" s="123"/>
      <c r="T122" s="130" t="s">
        <v>138</v>
      </c>
      <c r="U122" s="237">
        <v>7.2999999999999995E-2</v>
      </c>
      <c r="V122" s="171" t="s">
        <v>199</v>
      </c>
      <c r="W122" s="243"/>
      <c r="X122" s="219">
        <v>0.23</v>
      </c>
      <c r="Y122" s="220"/>
    </row>
    <row r="123" spans="2:25" x14ac:dyDescent="0.25">
      <c r="B123" s="34">
        <v>44764</v>
      </c>
      <c r="C123" s="125"/>
      <c r="D123" s="151">
        <v>0.51100000000000001</v>
      </c>
      <c r="E123" s="26"/>
      <c r="F123" s="26"/>
      <c r="G123" s="26"/>
      <c r="H123" s="26"/>
      <c r="I123" s="51"/>
      <c r="J123" s="231">
        <v>0.72199999999999998</v>
      </c>
      <c r="K123" s="51"/>
      <c r="L123" s="26"/>
      <c r="M123" s="51"/>
      <c r="N123" s="52" t="s">
        <v>37</v>
      </c>
      <c r="O123" s="234">
        <v>0.28899999999999998</v>
      </c>
      <c r="P123" s="269" t="s">
        <v>199</v>
      </c>
      <c r="Q123" s="51"/>
      <c r="R123" s="122"/>
      <c r="S123" s="123"/>
      <c r="T123" s="130" t="s">
        <v>138</v>
      </c>
      <c r="U123" s="237">
        <v>7.3999999999999996E-2</v>
      </c>
      <c r="V123" s="171" t="s">
        <v>199</v>
      </c>
      <c r="W123" s="239"/>
      <c r="X123" s="219">
        <v>0.31900000000000001</v>
      </c>
      <c r="Y123" s="220"/>
    </row>
    <row r="124" spans="2:25" x14ac:dyDescent="0.25">
      <c r="B124" s="34">
        <v>44765</v>
      </c>
      <c r="C124" s="125"/>
      <c r="D124" s="151">
        <v>0.503</v>
      </c>
      <c r="E124" s="26"/>
      <c r="F124" s="26"/>
      <c r="G124" s="26"/>
      <c r="H124" s="26"/>
      <c r="I124" s="51"/>
      <c r="J124" s="231">
        <v>0.44400000000000001</v>
      </c>
      <c r="K124" s="51"/>
      <c r="L124" s="26"/>
      <c r="M124" s="51"/>
      <c r="N124" s="52" t="s">
        <v>37</v>
      </c>
      <c r="O124" s="234">
        <v>0.14699999999999999</v>
      </c>
      <c r="P124" s="269" t="s">
        <v>199</v>
      </c>
      <c r="Q124" s="51"/>
      <c r="R124" s="122"/>
      <c r="S124" s="123"/>
      <c r="T124" s="130" t="s">
        <v>138</v>
      </c>
      <c r="U124" s="226" t="s">
        <v>138</v>
      </c>
      <c r="V124" s="171" t="s">
        <v>199</v>
      </c>
      <c r="W124" s="239"/>
      <c r="X124" s="219">
        <v>0.24399999999999999</v>
      </c>
      <c r="Y124" s="220"/>
    </row>
    <row r="125" spans="2:25" x14ac:dyDescent="0.25">
      <c r="B125" s="34">
        <v>44766</v>
      </c>
      <c r="C125" s="125"/>
      <c r="D125" s="151">
        <v>0.54700000000000004</v>
      </c>
      <c r="E125" s="26"/>
      <c r="F125" s="26"/>
      <c r="G125" s="26"/>
      <c r="H125" s="26"/>
      <c r="I125" s="51"/>
      <c r="J125" s="231">
        <v>0.432</v>
      </c>
      <c r="K125" s="51"/>
      <c r="L125" s="26"/>
      <c r="M125" s="51"/>
      <c r="N125" s="52" t="s">
        <v>37</v>
      </c>
      <c r="O125" s="234">
        <v>0.157</v>
      </c>
      <c r="P125" s="269" t="s">
        <v>199</v>
      </c>
      <c r="Q125" s="51"/>
      <c r="R125" s="122"/>
      <c r="S125" s="123"/>
      <c r="T125" s="223">
        <v>6.3E-2</v>
      </c>
      <c r="U125" s="226" t="s">
        <v>138</v>
      </c>
      <c r="V125" s="171" t="s">
        <v>199</v>
      </c>
      <c r="W125" s="239"/>
      <c r="X125" s="219">
        <v>0.26800000000000002</v>
      </c>
      <c r="Y125" s="220"/>
    </row>
    <row r="126" spans="2:25" x14ac:dyDescent="0.25">
      <c r="B126" s="34">
        <v>44767</v>
      </c>
      <c r="C126" s="125"/>
      <c r="D126" s="151">
        <v>0.44500000000000001</v>
      </c>
      <c r="E126" s="150"/>
      <c r="F126" s="150"/>
      <c r="G126" s="150"/>
      <c r="H126" s="150"/>
      <c r="I126" s="125"/>
      <c r="J126" s="231">
        <v>0.38800000000000001</v>
      </c>
      <c r="K126" s="125"/>
      <c r="L126" s="26"/>
      <c r="M126" s="125"/>
      <c r="N126" s="52" t="s">
        <v>37</v>
      </c>
      <c r="O126" s="234">
        <v>0.14000000000000001</v>
      </c>
      <c r="P126" s="269" t="s">
        <v>199</v>
      </c>
      <c r="Q126" s="125"/>
      <c r="R126" s="122"/>
      <c r="S126" s="123"/>
      <c r="T126" s="223" t="s">
        <v>138</v>
      </c>
      <c r="U126" s="237" t="s">
        <v>138</v>
      </c>
      <c r="V126" s="171" t="s">
        <v>199</v>
      </c>
      <c r="W126" s="243"/>
      <c r="X126" s="219">
        <v>0.223</v>
      </c>
      <c r="Y126" s="220"/>
    </row>
    <row r="127" spans="2:25" x14ac:dyDescent="0.25">
      <c r="B127" s="34">
        <v>44768</v>
      </c>
      <c r="C127" s="125"/>
      <c r="D127" s="151">
        <v>0.48</v>
      </c>
      <c r="E127" s="26"/>
      <c r="F127" s="26"/>
      <c r="G127" s="26"/>
      <c r="H127" s="26"/>
      <c r="I127" s="51"/>
      <c r="J127" s="231">
        <v>0.34899999999999998</v>
      </c>
      <c r="K127" s="51"/>
      <c r="L127" s="26"/>
      <c r="M127" s="51"/>
      <c r="N127" s="52" t="s">
        <v>37</v>
      </c>
      <c r="O127" s="234">
        <v>0.16200000000000001</v>
      </c>
      <c r="P127" s="269" t="s">
        <v>199</v>
      </c>
      <c r="Q127" s="51"/>
      <c r="R127" s="122"/>
      <c r="S127" s="123"/>
      <c r="T127" s="130" t="s">
        <v>138</v>
      </c>
      <c r="U127" s="226" t="s">
        <v>138</v>
      </c>
      <c r="V127" s="171" t="s">
        <v>199</v>
      </c>
      <c r="W127" s="239"/>
      <c r="X127" s="219">
        <v>0.25</v>
      </c>
      <c r="Y127" s="220"/>
    </row>
    <row r="128" spans="2:25" x14ac:dyDescent="0.25">
      <c r="B128" s="34">
        <v>44769</v>
      </c>
      <c r="C128" s="125"/>
      <c r="D128" s="151">
        <v>0.40799999999999997</v>
      </c>
      <c r="E128" s="26"/>
      <c r="F128" s="26"/>
      <c r="G128" s="26"/>
      <c r="H128" s="26"/>
      <c r="I128" s="51"/>
      <c r="J128" s="231">
        <v>0.35499999999999998</v>
      </c>
      <c r="K128" s="51"/>
      <c r="L128" s="26"/>
      <c r="M128" s="51"/>
      <c r="N128" s="52" t="s">
        <v>37</v>
      </c>
      <c r="O128" s="234">
        <v>0.151</v>
      </c>
      <c r="P128" s="269" t="s">
        <v>199</v>
      </c>
      <c r="Q128" s="51"/>
      <c r="R128" s="122" t="s">
        <v>37</v>
      </c>
      <c r="S128" s="123" t="s">
        <v>37</v>
      </c>
      <c r="T128" s="130" t="s">
        <v>138</v>
      </c>
      <c r="U128" s="226" t="s">
        <v>138</v>
      </c>
      <c r="V128" s="171" t="s">
        <v>199</v>
      </c>
      <c r="W128" s="229" t="s">
        <v>24</v>
      </c>
      <c r="X128" s="219">
        <v>0.23400000000000001</v>
      </c>
      <c r="Y128" s="220">
        <v>0.33200000000000002</v>
      </c>
    </row>
    <row r="129" spans="2:25" x14ac:dyDescent="0.25">
      <c r="B129" s="34">
        <v>44770</v>
      </c>
      <c r="C129" s="125"/>
      <c r="D129" s="151">
        <v>0.42599999999999999</v>
      </c>
      <c r="E129" s="26"/>
      <c r="F129" s="26"/>
      <c r="G129" s="26"/>
      <c r="H129" s="26"/>
      <c r="I129" s="51"/>
      <c r="J129" s="231">
        <v>0.33800000000000002</v>
      </c>
      <c r="K129" s="51"/>
      <c r="L129" s="26"/>
      <c r="M129" s="51"/>
      <c r="N129" s="52" t="s">
        <v>37</v>
      </c>
      <c r="O129" s="234">
        <v>0.13200000000000001</v>
      </c>
      <c r="P129" s="269" t="s">
        <v>199</v>
      </c>
      <c r="Q129" s="51"/>
      <c r="R129" s="122"/>
      <c r="S129" s="123"/>
      <c r="T129" s="130" t="s">
        <v>138</v>
      </c>
      <c r="U129" s="226" t="s">
        <v>138</v>
      </c>
      <c r="V129" s="171" t="s">
        <v>199</v>
      </c>
      <c r="W129" s="239"/>
      <c r="X129" s="219">
        <v>0.20180000000000001</v>
      </c>
      <c r="Y129" s="220"/>
    </row>
    <row r="130" spans="2:25" x14ac:dyDescent="0.25">
      <c r="B130" s="34">
        <v>44771</v>
      </c>
      <c r="C130" s="125"/>
      <c r="D130" s="151">
        <v>0.435</v>
      </c>
      <c r="E130" s="150"/>
      <c r="F130" s="150"/>
      <c r="G130" s="150"/>
      <c r="H130" s="150"/>
      <c r="I130" s="125"/>
      <c r="J130" s="231">
        <v>0.29399999999999998</v>
      </c>
      <c r="K130" s="125"/>
      <c r="L130" s="26"/>
      <c r="M130" s="125"/>
      <c r="N130" s="52" t="s">
        <v>37</v>
      </c>
      <c r="O130" s="234">
        <v>0.14499999999999999</v>
      </c>
      <c r="P130" s="269" t="s">
        <v>199</v>
      </c>
      <c r="Q130" s="125"/>
      <c r="R130" s="122"/>
      <c r="S130" s="123"/>
      <c r="T130" s="130" t="s">
        <v>138</v>
      </c>
      <c r="U130" s="226" t="s">
        <v>138</v>
      </c>
      <c r="V130" s="171" t="s">
        <v>199</v>
      </c>
      <c r="W130" s="243"/>
      <c r="X130" s="219">
        <v>0.193</v>
      </c>
      <c r="Y130" s="220"/>
    </row>
    <row r="131" spans="2:25" x14ac:dyDescent="0.25">
      <c r="B131" s="34">
        <v>44772</v>
      </c>
      <c r="C131" s="125"/>
      <c r="D131" s="151">
        <v>0.47</v>
      </c>
      <c r="E131" s="150"/>
      <c r="F131" s="150"/>
      <c r="G131" s="150"/>
      <c r="H131" s="150"/>
      <c r="I131" s="125"/>
      <c r="J131" s="231">
        <v>0.32</v>
      </c>
      <c r="K131" s="125"/>
      <c r="L131" s="26"/>
      <c r="M131" s="125"/>
      <c r="N131" s="52" t="s">
        <v>37</v>
      </c>
      <c r="O131" s="234">
        <v>0.17199999999999999</v>
      </c>
      <c r="P131" s="269" t="s">
        <v>199</v>
      </c>
      <c r="Q131" s="125"/>
      <c r="R131" s="122"/>
      <c r="S131" s="123"/>
      <c r="T131" s="130" t="s">
        <v>138</v>
      </c>
      <c r="U131" s="226" t="s">
        <v>138</v>
      </c>
      <c r="V131" s="171" t="s">
        <v>199</v>
      </c>
      <c r="W131" s="243"/>
      <c r="X131" s="219">
        <v>0.253</v>
      </c>
      <c r="Y131" s="220"/>
    </row>
    <row r="132" spans="2:25" x14ac:dyDescent="0.25">
      <c r="B132" s="34">
        <v>44773</v>
      </c>
      <c r="C132" s="125"/>
      <c r="D132" s="151">
        <v>0.45300000000000001</v>
      </c>
      <c r="E132" s="26"/>
      <c r="F132" s="26"/>
      <c r="G132" s="26"/>
      <c r="H132" s="26"/>
      <c r="I132" s="51"/>
      <c r="J132" s="231">
        <v>0.315</v>
      </c>
      <c r="K132" s="51"/>
      <c r="L132" s="26"/>
      <c r="M132" s="51"/>
      <c r="N132" s="52" t="s">
        <v>37</v>
      </c>
      <c r="O132" s="234">
        <v>0.109</v>
      </c>
      <c r="P132" s="269" t="s">
        <v>199</v>
      </c>
      <c r="Q132" s="51"/>
      <c r="R132" s="122"/>
      <c r="S132" s="123"/>
      <c r="T132" s="130" t="s">
        <v>138</v>
      </c>
      <c r="U132" s="226" t="s">
        <v>138</v>
      </c>
      <c r="V132" s="171" t="s">
        <v>199</v>
      </c>
      <c r="W132" s="239"/>
      <c r="X132" s="219">
        <v>0.20599999999999999</v>
      </c>
      <c r="Y132" s="220"/>
    </row>
    <row r="133" spans="2:25" x14ac:dyDescent="0.25">
      <c r="B133" s="34">
        <v>44774</v>
      </c>
      <c r="C133" s="125"/>
      <c r="D133" s="151">
        <v>0.34499999999999997</v>
      </c>
      <c r="E133" s="59"/>
      <c r="F133" s="59"/>
      <c r="G133" s="59"/>
      <c r="H133" s="59"/>
      <c r="I133" s="125"/>
      <c r="J133" s="231">
        <v>0.23100000000000001</v>
      </c>
      <c r="K133" s="125"/>
      <c r="L133" s="26"/>
      <c r="M133" s="125"/>
      <c r="N133" s="52" t="s">
        <v>37</v>
      </c>
      <c r="O133" s="234">
        <v>6.4000000000000001E-2</v>
      </c>
      <c r="P133" s="269" t="s">
        <v>199</v>
      </c>
      <c r="Q133" s="125"/>
      <c r="R133" s="122"/>
      <c r="S133" s="123"/>
      <c r="T133" s="130" t="s">
        <v>138</v>
      </c>
      <c r="U133" s="226" t="s">
        <v>138</v>
      </c>
      <c r="V133" s="171" t="s">
        <v>199</v>
      </c>
      <c r="W133" s="239"/>
      <c r="X133" s="219">
        <v>0.108</v>
      </c>
      <c r="Y133" s="220"/>
    </row>
    <row r="134" spans="2:25" x14ac:dyDescent="0.25">
      <c r="B134" s="34">
        <v>44775</v>
      </c>
      <c r="C134" s="125"/>
      <c r="D134" s="151">
        <v>0.36499999999999999</v>
      </c>
      <c r="E134" s="26"/>
      <c r="F134" s="26"/>
      <c r="G134" s="26"/>
      <c r="H134" s="26"/>
      <c r="I134" s="51"/>
      <c r="J134" s="231">
        <v>0.247</v>
      </c>
      <c r="K134" s="51"/>
      <c r="L134" s="26"/>
      <c r="M134" s="51"/>
      <c r="N134" s="52" t="s">
        <v>37</v>
      </c>
      <c r="O134" s="234">
        <v>9.1999999999999998E-2</v>
      </c>
      <c r="P134" s="269" t="s">
        <v>199</v>
      </c>
      <c r="Q134" s="51"/>
      <c r="R134" s="122"/>
      <c r="S134" s="123"/>
      <c r="T134" s="130" t="s">
        <v>138</v>
      </c>
      <c r="U134" s="226" t="s">
        <v>138</v>
      </c>
      <c r="V134" s="171" t="s">
        <v>199</v>
      </c>
      <c r="W134" s="239"/>
      <c r="X134" s="219">
        <v>0.193</v>
      </c>
      <c r="Y134" s="220"/>
    </row>
    <row r="135" spans="2:25" x14ac:dyDescent="0.25">
      <c r="B135" s="34">
        <v>44776</v>
      </c>
      <c r="C135" s="125"/>
      <c r="D135" s="151">
        <v>0.35</v>
      </c>
      <c r="E135" s="26"/>
      <c r="F135" s="26"/>
      <c r="G135" s="26"/>
      <c r="H135" s="26"/>
      <c r="I135" s="51"/>
      <c r="J135" s="231">
        <v>0.23699999999999999</v>
      </c>
      <c r="K135" s="51"/>
      <c r="L135" s="26"/>
      <c r="M135" s="51"/>
      <c r="N135" s="52" t="s">
        <v>37</v>
      </c>
      <c r="O135" s="281" t="s">
        <v>46</v>
      </c>
      <c r="P135" s="269" t="s">
        <v>199</v>
      </c>
      <c r="Q135" s="51"/>
      <c r="R135" s="122" t="s">
        <v>37</v>
      </c>
      <c r="S135" s="123" t="s">
        <v>37</v>
      </c>
      <c r="T135" s="130" t="s">
        <v>138</v>
      </c>
      <c r="U135" s="226" t="s">
        <v>138</v>
      </c>
      <c r="V135" s="171" t="s">
        <v>199</v>
      </c>
      <c r="W135" s="229" t="s">
        <v>24</v>
      </c>
      <c r="X135" s="219">
        <v>0.21099999999999999</v>
      </c>
      <c r="Y135" s="220">
        <v>0.308</v>
      </c>
    </row>
    <row r="136" spans="2:25" x14ac:dyDescent="0.25">
      <c r="B136" s="34">
        <v>44777</v>
      </c>
      <c r="C136" s="125"/>
      <c r="D136" s="151">
        <v>0.34100000000000003</v>
      </c>
      <c r="E136" s="59"/>
      <c r="F136" s="59"/>
      <c r="G136" s="59"/>
      <c r="H136" s="59"/>
      <c r="I136" s="125"/>
      <c r="J136" s="231">
        <v>0.218</v>
      </c>
      <c r="K136" s="125"/>
      <c r="L136" s="26"/>
      <c r="M136" s="125"/>
      <c r="N136" s="52" t="s">
        <v>37</v>
      </c>
      <c r="O136" s="281" t="s">
        <v>46</v>
      </c>
      <c r="P136" s="269" t="s">
        <v>199</v>
      </c>
      <c r="Q136" s="125"/>
      <c r="R136" s="122"/>
      <c r="S136" s="123"/>
      <c r="T136" s="130" t="s">
        <v>138</v>
      </c>
      <c r="U136" s="226" t="s">
        <v>138</v>
      </c>
      <c r="V136" s="171" t="s">
        <v>199</v>
      </c>
      <c r="W136" s="239"/>
      <c r="X136" s="219">
        <v>0.20200000000000001</v>
      </c>
      <c r="Y136" s="220"/>
    </row>
    <row r="137" spans="2:25" x14ac:dyDescent="0.25">
      <c r="B137" s="34">
        <v>44778</v>
      </c>
      <c r="C137" s="125"/>
      <c r="D137" s="151">
        <v>0.4</v>
      </c>
      <c r="E137" s="59"/>
      <c r="F137" s="59"/>
      <c r="G137" s="59"/>
      <c r="H137" s="59"/>
      <c r="I137" s="125"/>
      <c r="J137" s="231">
        <v>0.222</v>
      </c>
      <c r="K137" s="125"/>
      <c r="L137" s="26"/>
      <c r="M137" s="125"/>
      <c r="N137" s="52" t="s">
        <v>37</v>
      </c>
      <c r="O137" s="281" t="s">
        <v>46</v>
      </c>
      <c r="P137" s="269" t="s">
        <v>199</v>
      </c>
      <c r="Q137" s="125"/>
      <c r="R137" s="122"/>
      <c r="S137" s="123"/>
      <c r="T137" s="130" t="s">
        <v>138</v>
      </c>
      <c r="U137" s="226" t="s">
        <v>138</v>
      </c>
      <c r="V137" s="171" t="s">
        <v>199</v>
      </c>
      <c r="W137" s="239"/>
      <c r="X137" s="219">
        <v>0.17399999999999999</v>
      </c>
      <c r="Y137" s="220"/>
    </row>
    <row r="138" spans="2:25" x14ac:dyDescent="0.25">
      <c r="B138" s="34">
        <v>44779</v>
      </c>
      <c r="C138" s="125"/>
      <c r="D138" s="151">
        <v>0.40400000000000003</v>
      </c>
      <c r="E138" s="59"/>
      <c r="F138" s="59"/>
      <c r="G138" s="59"/>
      <c r="H138" s="59"/>
      <c r="I138" s="125"/>
      <c r="J138" s="231">
        <v>0.23499999999999999</v>
      </c>
      <c r="K138" s="125"/>
      <c r="L138" s="26"/>
      <c r="M138" s="125"/>
      <c r="N138" s="52" t="s">
        <v>37</v>
      </c>
      <c r="O138" s="281" t="s">
        <v>46</v>
      </c>
      <c r="P138" s="269" t="s">
        <v>199</v>
      </c>
      <c r="Q138" s="125"/>
      <c r="R138" s="122"/>
      <c r="S138" s="123"/>
      <c r="T138" s="130" t="s">
        <v>203</v>
      </c>
      <c r="U138" s="226" t="s">
        <v>204</v>
      </c>
      <c r="V138" s="171" t="s">
        <v>199</v>
      </c>
      <c r="W138" s="239"/>
      <c r="X138" s="219">
        <v>0.251</v>
      </c>
      <c r="Y138" s="220"/>
    </row>
    <row r="139" spans="2:25" ht="15.75" customHeight="1" x14ac:dyDescent="0.25">
      <c r="B139" s="34">
        <v>44780</v>
      </c>
      <c r="C139" s="125"/>
      <c r="D139" s="151">
        <v>0.442</v>
      </c>
      <c r="E139" s="26"/>
      <c r="F139" s="26"/>
      <c r="G139" s="26"/>
      <c r="H139" s="26"/>
      <c r="I139" s="51"/>
      <c r="J139" s="231">
        <v>0.23</v>
      </c>
      <c r="K139" s="51"/>
      <c r="L139" s="26"/>
      <c r="M139" s="51"/>
      <c r="N139" s="52" t="s">
        <v>37</v>
      </c>
      <c r="O139" s="281" t="s">
        <v>46</v>
      </c>
      <c r="P139" s="269" t="s">
        <v>199</v>
      </c>
      <c r="Q139" s="51"/>
      <c r="R139" s="122"/>
      <c r="S139" s="123"/>
      <c r="T139" s="130" t="s">
        <v>138</v>
      </c>
      <c r="U139" s="226" t="s">
        <v>138</v>
      </c>
      <c r="V139" s="171" t="s">
        <v>199</v>
      </c>
      <c r="W139" s="239"/>
      <c r="X139" s="219">
        <v>0.23499999999999999</v>
      </c>
      <c r="Y139" s="220"/>
    </row>
    <row r="140" spans="2:25" x14ac:dyDescent="0.25">
      <c r="B140" s="34">
        <v>44781</v>
      </c>
      <c r="C140" s="125"/>
      <c r="D140" s="151">
        <v>0.35099999999999998</v>
      </c>
      <c r="E140" s="26"/>
      <c r="F140" s="26"/>
      <c r="G140" s="26"/>
      <c r="H140" s="26"/>
      <c r="I140" s="51"/>
      <c r="J140" s="231">
        <v>0.38900000000000001</v>
      </c>
      <c r="K140" s="51"/>
      <c r="L140" s="26"/>
      <c r="M140" s="51"/>
      <c r="N140" s="52" t="s">
        <v>37</v>
      </c>
      <c r="O140" s="281" t="s">
        <v>46</v>
      </c>
      <c r="P140" s="269" t="s">
        <v>199</v>
      </c>
      <c r="Q140" s="51"/>
      <c r="R140" s="122"/>
      <c r="S140" s="123"/>
      <c r="T140" s="130" t="s">
        <v>138</v>
      </c>
      <c r="U140" s="226" t="s">
        <v>138</v>
      </c>
      <c r="V140" s="171" t="s">
        <v>199</v>
      </c>
      <c r="W140" s="239"/>
      <c r="X140" s="219">
        <v>0.23100000000000001</v>
      </c>
      <c r="Y140" s="220"/>
    </row>
    <row r="141" spans="2:25" x14ac:dyDescent="0.25">
      <c r="B141" s="34">
        <v>44782</v>
      </c>
      <c r="C141" s="125"/>
      <c r="D141" s="151">
        <v>0.19600000000000001</v>
      </c>
      <c r="E141" s="150"/>
      <c r="F141" s="150"/>
      <c r="G141" s="150"/>
      <c r="H141" s="150"/>
      <c r="I141" s="125"/>
      <c r="J141" s="231">
        <v>0.39700000000000002</v>
      </c>
      <c r="K141" s="125"/>
      <c r="L141" s="26"/>
      <c r="M141" s="125"/>
      <c r="N141" s="52" t="s">
        <v>37</v>
      </c>
      <c r="O141" s="281" t="s">
        <v>46</v>
      </c>
      <c r="P141" s="269" t="s">
        <v>199</v>
      </c>
      <c r="Q141" s="125"/>
      <c r="R141" s="122"/>
      <c r="S141" s="123"/>
      <c r="T141" s="223">
        <v>6.2E-2</v>
      </c>
      <c r="U141" s="226" t="s">
        <v>138</v>
      </c>
      <c r="V141" s="171" t="s">
        <v>199</v>
      </c>
      <c r="W141" s="243"/>
      <c r="X141" s="219">
        <v>0.186</v>
      </c>
      <c r="Y141" s="220"/>
    </row>
    <row r="142" spans="2:25" x14ac:dyDescent="0.25">
      <c r="B142" s="34">
        <v>44783</v>
      </c>
      <c r="C142" s="125"/>
      <c r="D142" s="151">
        <v>0.41599999999999998</v>
      </c>
      <c r="E142" s="150"/>
      <c r="F142" s="150"/>
      <c r="G142" s="150"/>
      <c r="H142" s="150"/>
      <c r="I142" s="125"/>
      <c r="J142" s="231">
        <v>0.223</v>
      </c>
      <c r="K142" s="125"/>
      <c r="L142" s="26"/>
      <c r="M142" s="125"/>
      <c r="N142" s="52" t="s">
        <v>37</v>
      </c>
      <c r="O142" s="281" t="s">
        <v>46</v>
      </c>
      <c r="P142" s="269" t="s">
        <v>199</v>
      </c>
      <c r="Q142" s="125"/>
      <c r="R142" s="122" t="s">
        <v>37</v>
      </c>
      <c r="S142" s="123" t="s">
        <v>37</v>
      </c>
      <c r="T142" s="130" t="s">
        <v>138</v>
      </c>
      <c r="U142" s="226" t="s">
        <v>138</v>
      </c>
      <c r="V142" s="171" t="s">
        <v>199</v>
      </c>
      <c r="W142" s="229" t="s">
        <v>24</v>
      </c>
      <c r="X142" s="219">
        <v>0.20399999999999999</v>
      </c>
      <c r="Y142" s="220">
        <v>0.29499999999999998</v>
      </c>
    </row>
    <row r="143" spans="2:25" x14ac:dyDescent="0.25">
      <c r="B143" s="34">
        <v>44784</v>
      </c>
      <c r="C143" s="125"/>
      <c r="D143" s="151">
        <v>0.35599999999999998</v>
      </c>
      <c r="E143" s="150"/>
      <c r="F143" s="150"/>
      <c r="G143" s="150"/>
      <c r="H143" s="150"/>
      <c r="I143" s="125"/>
      <c r="J143" s="231">
        <v>0.18099999999999999</v>
      </c>
      <c r="K143" s="125"/>
      <c r="L143" s="26"/>
      <c r="M143" s="125"/>
      <c r="N143" s="52" t="s">
        <v>37</v>
      </c>
      <c r="O143" s="281" t="s">
        <v>46</v>
      </c>
      <c r="P143" s="269" t="s">
        <v>199</v>
      </c>
      <c r="Q143" s="125"/>
      <c r="R143" s="122"/>
      <c r="S143" s="123"/>
      <c r="T143" s="223">
        <v>6.4000000000000001E-2</v>
      </c>
      <c r="U143" s="237">
        <v>6.4000000000000001E-2</v>
      </c>
      <c r="V143" s="171" t="s">
        <v>199</v>
      </c>
      <c r="W143" s="243"/>
      <c r="X143" s="219">
        <v>0.191</v>
      </c>
      <c r="Y143" s="220"/>
    </row>
    <row r="144" spans="2:25" x14ac:dyDescent="0.25">
      <c r="B144" s="34">
        <v>44785</v>
      </c>
      <c r="C144" s="125"/>
      <c r="D144" s="151">
        <v>0.53800000000000003</v>
      </c>
      <c r="E144" s="150"/>
      <c r="F144" s="150"/>
      <c r="G144" s="150"/>
      <c r="H144" s="150"/>
      <c r="I144" s="125"/>
      <c r="J144" s="231">
        <v>0.21099999999999999</v>
      </c>
      <c r="K144" s="125"/>
      <c r="L144" s="26"/>
      <c r="M144" s="125"/>
      <c r="N144" s="52" t="s">
        <v>37</v>
      </c>
      <c r="O144" s="281" t="s">
        <v>46</v>
      </c>
      <c r="P144" s="269" t="s">
        <v>199</v>
      </c>
      <c r="Q144" s="125"/>
      <c r="R144" s="122"/>
      <c r="S144" s="123"/>
      <c r="T144" s="223">
        <v>6.9000000000000006E-2</v>
      </c>
      <c r="U144" s="237">
        <v>6.0999999999999999E-2</v>
      </c>
      <c r="V144" s="171" t="s">
        <v>199</v>
      </c>
      <c r="W144" s="243"/>
      <c r="X144" s="219">
        <v>0.20499999999999999</v>
      </c>
      <c r="Y144" s="220"/>
    </row>
    <row r="145" spans="2:25" x14ac:dyDescent="0.25">
      <c r="B145" s="34">
        <v>44786</v>
      </c>
      <c r="C145" s="125"/>
      <c r="D145" s="151">
        <v>0.34599999999999997</v>
      </c>
      <c r="E145" s="26"/>
      <c r="F145" s="26"/>
      <c r="G145" s="26"/>
      <c r="H145" s="26"/>
      <c r="I145" s="51"/>
      <c r="J145" s="231">
        <v>0.16900000000000001</v>
      </c>
      <c r="K145" s="51"/>
      <c r="L145" s="26"/>
      <c r="M145" s="51"/>
      <c r="N145" s="52" t="s">
        <v>37</v>
      </c>
      <c r="O145" s="281" t="s">
        <v>46</v>
      </c>
      <c r="P145" s="269" t="s">
        <v>199</v>
      </c>
      <c r="Q145" s="51"/>
      <c r="R145" s="122"/>
      <c r="S145" s="123"/>
      <c r="T145" s="130" t="s">
        <v>138</v>
      </c>
      <c r="U145" s="226" t="s">
        <v>138</v>
      </c>
      <c r="V145" s="171" t="s">
        <v>199</v>
      </c>
      <c r="W145" s="239"/>
      <c r="X145" s="219">
        <v>0.157</v>
      </c>
      <c r="Y145" s="220"/>
    </row>
    <row r="146" spans="2:25" x14ac:dyDescent="0.25">
      <c r="B146" s="34">
        <v>44787</v>
      </c>
      <c r="C146" s="125"/>
      <c r="D146" s="151">
        <v>0.379</v>
      </c>
      <c r="E146" s="26"/>
      <c r="F146" s="26"/>
      <c r="G146" s="26"/>
      <c r="H146" s="26"/>
      <c r="I146" s="51"/>
      <c r="J146" s="231">
        <v>0.18</v>
      </c>
      <c r="K146" s="51"/>
      <c r="L146" s="26"/>
      <c r="M146" s="51"/>
      <c r="N146" s="52" t="s">
        <v>37</v>
      </c>
      <c r="O146" s="281" t="s">
        <v>46</v>
      </c>
      <c r="P146" s="269" t="s">
        <v>199</v>
      </c>
      <c r="Q146" s="51"/>
      <c r="R146" s="122"/>
      <c r="S146" s="123"/>
      <c r="T146" s="130" t="s">
        <v>138</v>
      </c>
      <c r="U146" s="226" t="s">
        <v>138</v>
      </c>
      <c r="V146" s="171" t="s">
        <v>199</v>
      </c>
      <c r="W146" s="239"/>
      <c r="X146" s="219">
        <v>0.18099999999999999</v>
      </c>
      <c r="Y146" s="220"/>
    </row>
    <row r="147" spans="2:25" x14ac:dyDescent="0.25">
      <c r="B147" s="34">
        <v>44788</v>
      </c>
      <c r="C147" s="125"/>
      <c r="D147" s="151">
        <v>0.35399999999999998</v>
      </c>
      <c r="E147" s="26"/>
      <c r="F147" s="26"/>
      <c r="G147" s="26"/>
      <c r="H147" s="26"/>
      <c r="I147" s="51"/>
      <c r="J147" s="231">
        <v>0.188</v>
      </c>
      <c r="K147" s="51"/>
      <c r="L147" s="26"/>
      <c r="M147" s="51"/>
      <c r="N147" s="52" t="s">
        <v>37</v>
      </c>
      <c r="O147" s="281" t="s">
        <v>46</v>
      </c>
      <c r="P147" s="269" t="s">
        <v>199</v>
      </c>
      <c r="Q147" s="51"/>
      <c r="R147" s="122"/>
      <c r="S147" s="123"/>
      <c r="T147" s="130" t="s">
        <v>138</v>
      </c>
      <c r="U147" s="226" t="s">
        <v>138</v>
      </c>
      <c r="V147" s="171" t="s">
        <v>199</v>
      </c>
      <c r="W147" s="239"/>
      <c r="X147" s="219">
        <v>0.183</v>
      </c>
      <c r="Y147" s="220"/>
    </row>
    <row r="148" spans="2:25" x14ac:dyDescent="0.25">
      <c r="B148" s="34">
        <v>44789</v>
      </c>
      <c r="C148" s="125"/>
      <c r="D148" s="151">
        <v>0.33900000000000002</v>
      </c>
      <c r="E148" s="26"/>
      <c r="F148" s="26"/>
      <c r="G148" s="26"/>
      <c r="H148" s="26"/>
      <c r="I148" s="51"/>
      <c r="J148" s="231">
        <v>0.12</v>
      </c>
      <c r="K148" s="51"/>
      <c r="L148" s="26"/>
      <c r="M148" s="51"/>
      <c r="N148" s="52" t="s">
        <v>37</v>
      </c>
      <c r="O148" s="281" t="s">
        <v>46</v>
      </c>
      <c r="P148" s="269" t="s">
        <v>199</v>
      </c>
      <c r="Q148" s="51"/>
      <c r="R148" s="122"/>
      <c r="S148" s="123"/>
      <c r="T148" s="130" t="s">
        <v>138</v>
      </c>
      <c r="U148" s="226" t="s">
        <v>138</v>
      </c>
      <c r="V148" s="171" t="s">
        <v>199</v>
      </c>
      <c r="W148" s="239"/>
      <c r="X148" s="219">
        <v>7.0000000000000007E-2</v>
      </c>
      <c r="Y148" s="220"/>
    </row>
    <row r="149" spans="2:25" x14ac:dyDescent="0.25">
      <c r="B149" s="34">
        <v>44790</v>
      </c>
      <c r="C149" s="125"/>
      <c r="D149" s="151">
        <v>0.34300000000000003</v>
      </c>
      <c r="E149" s="150"/>
      <c r="F149" s="150"/>
      <c r="G149" s="150"/>
      <c r="H149" s="150"/>
      <c r="I149" s="125"/>
      <c r="J149" s="231">
        <v>0.115</v>
      </c>
      <c r="K149" s="125"/>
      <c r="L149" s="26"/>
      <c r="M149" s="125"/>
      <c r="N149" s="52" t="s">
        <v>37</v>
      </c>
      <c r="O149" s="281" t="s">
        <v>46</v>
      </c>
      <c r="P149" s="269" t="s">
        <v>199</v>
      </c>
      <c r="Q149" s="125"/>
      <c r="R149" s="122" t="s">
        <v>37</v>
      </c>
      <c r="S149" s="123" t="s">
        <v>37</v>
      </c>
      <c r="T149" s="130" t="s">
        <v>138</v>
      </c>
      <c r="U149" s="226" t="s">
        <v>138</v>
      </c>
      <c r="V149" s="171" t="s">
        <v>199</v>
      </c>
      <c r="W149" s="229" t="s">
        <v>24</v>
      </c>
      <c r="X149" s="219">
        <v>0.223</v>
      </c>
      <c r="Y149" s="220">
        <v>0.28799999999999998</v>
      </c>
    </row>
    <row r="150" spans="2:25" x14ac:dyDescent="0.25">
      <c r="B150" s="34">
        <v>44791</v>
      </c>
      <c r="C150" s="125"/>
      <c r="D150" s="151">
        <v>0.61399999999999999</v>
      </c>
      <c r="E150" s="150"/>
      <c r="F150" s="150"/>
      <c r="G150" s="150"/>
      <c r="H150" s="150"/>
      <c r="I150" s="125"/>
      <c r="J150" s="231">
        <v>0.13200000000000001</v>
      </c>
      <c r="K150" s="125"/>
      <c r="L150" s="26"/>
      <c r="M150" s="125"/>
      <c r="N150" s="52" t="s">
        <v>37</v>
      </c>
      <c r="O150" s="281" t="s">
        <v>46</v>
      </c>
      <c r="P150" s="269" t="s">
        <v>199</v>
      </c>
      <c r="Q150" s="125"/>
      <c r="R150" s="122"/>
      <c r="S150" s="123"/>
      <c r="T150" s="130" t="s">
        <v>138</v>
      </c>
      <c r="U150" s="237">
        <v>0.26600000000000001</v>
      </c>
      <c r="V150" s="207" t="s">
        <v>199</v>
      </c>
      <c r="W150" s="243"/>
      <c r="X150" s="219">
        <v>0.34699999999999998</v>
      </c>
      <c r="Y150" s="220"/>
    </row>
    <row r="151" spans="2:25" x14ac:dyDescent="0.25">
      <c r="B151" s="34">
        <v>44792</v>
      </c>
      <c r="C151" s="125"/>
      <c r="D151" s="151">
        <v>0.35599999999999998</v>
      </c>
      <c r="E151" s="26"/>
      <c r="F151" s="26"/>
      <c r="G151" s="26"/>
      <c r="H151" s="26"/>
      <c r="I151" s="51"/>
      <c r="J151" s="231">
        <v>0.13</v>
      </c>
      <c r="K151" s="51"/>
      <c r="L151" s="26"/>
      <c r="M151" s="51"/>
      <c r="N151" s="52" t="s">
        <v>37</v>
      </c>
      <c r="O151" s="283" t="s">
        <v>46</v>
      </c>
      <c r="P151" s="269" t="s">
        <v>199</v>
      </c>
      <c r="Q151" s="51"/>
      <c r="R151" s="122"/>
      <c r="S151" s="123"/>
      <c r="T151" s="223">
        <v>0.16400000000000001</v>
      </c>
      <c r="U151" s="237" t="s">
        <v>138</v>
      </c>
      <c r="V151" s="171" t="s">
        <v>199</v>
      </c>
      <c r="W151" s="239"/>
      <c r="X151" s="219">
        <v>0.17599999999999999</v>
      </c>
      <c r="Y151" s="220"/>
    </row>
    <row r="152" spans="2:25" x14ac:dyDescent="0.25">
      <c r="B152" s="34">
        <v>44793</v>
      </c>
      <c r="C152" s="125"/>
      <c r="D152" s="151">
        <v>0.38100000000000001</v>
      </c>
      <c r="E152" s="26"/>
      <c r="F152" s="26"/>
      <c r="G152" s="26"/>
      <c r="H152" s="26"/>
      <c r="I152" s="51"/>
      <c r="J152" s="231">
        <v>0.17599999999999999</v>
      </c>
      <c r="K152" s="51"/>
      <c r="L152" s="26"/>
      <c r="M152" s="51"/>
      <c r="N152" s="52" t="s">
        <v>37</v>
      </c>
      <c r="O152" s="281" t="s">
        <v>46</v>
      </c>
      <c r="P152" s="269" t="s">
        <v>199</v>
      </c>
      <c r="Q152" s="51"/>
      <c r="R152" s="122"/>
      <c r="S152" s="123"/>
      <c r="T152" s="223">
        <v>0.14000000000000001</v>
      </c>
      <c r="U152" s="226" t="s">
        <v>138</v>
      </c>
      <c r="V152" s="171" t="s">
        <v>199</v>
      </c>
      <c r="W152" s="239"/>
      <c r="X152" s="219">
        <v>0.23300000000000001</v>
      </c>
      <c r="Y152" s="220"/>
    </row>
    <row r="153" spans="2:25" x14ac:dyDescent="0.25">
      <c r="B153" s="34">
        <v>44794</v>
      </c>
      <c r="C153" s="125"/>
      <c r="D153" s="151">
        <v>0.38200000000000001</v>
      </c>
      <c r="E153" s="26"/>
      <c r="F153" s="26"/>
      <c r="G153" s="26"/>
      <c r="H153" s="26"/>
      <c r="I153" s="51"/>
      <c r="J153" s="231">
        <v>0.123</v>
      </c>
      <c r="K153" s="51"/>
      <c r="L153" s="26"/>
      <c r="M153" s="51"/>
      <c r="N153" s="52" t="s">
        <v>37</v>
      </c>
      <c r="O153" s="281" t="s">
        <v>46</v>
      </c>
      <c r="P153" s="269" t="s">
        <v>199</v>
      </c>
      <c r="Q153" s="51"/>
      <c r="R153" s="122"/>
      <c r="S153" s="123"/>
      <c r="T153" s="130" t="s">
        <v>138</v>
      </c>
      <c r="U153" s="226" t="s">
        <v>138</v>
      </c>
      <c r="V153" s="171" t="s">
        <v>199</v>
      </c>
      <c r="W153" s="239"/>
      <c r="X153" s="219">
        <v>0.20100000000000001</v>
      </c>
      <c r="Y153" s="220"/>
    </row>
    <row r="154" spans="2:25" x14ac:dyDescent="0.25">
      <c r="B154" s="34">
        <v>44795</v>
      </c>
      <c r="C154" s="125"/>
      <c r="D154" s="151">
        <v>0.313</v>
      </c>
      <c r="E154" s="26"/>
      <c r="F154" s="26"/>
      <c r="G154" s="26"/>
      <c r="H154" s="26"/>
      <c r="I154" s="51"/>
      <c r="J154" s="231">
        <v>0.13300000000000001</v>
      </c>
      <c r="K154" s="51"/>
      <c r="L154" s="26"/>
      <c r="M154" s="51"/>
      <c r="N154" s="52" t="s">
        <v>37</v>
      </c>
      <c r="O154" s="281" t="s">
        <v>46</v>
      </c>
      <c r="P154" s="269" t="s">
        <v>199</v>
      </c>
      <c r="Q154" s="51"/>
      <c r="R154" s="122"/>
      <c r="S154" s="123"/>
      <c r="T154" s="130" t="s">
        <v>138</v>
      </c>
      <c r="U154" s="226" t="s">
        <v>138</v>
      </c>
      <c r="V154" s="171" t="s">
        <v>199</v>
      </c>
      <c r="W154" s="239"/>
      <c r="X154" s="219">
        <v>0.17</v>
      </c>
      <c r="Y154" s="220"/>
    </row>
    <row r="155" spans="2:25" x14ac:dyDescent="0.25">
      <c r="B155" s="34">
        <v>44796</v>
      </c>
      <c r="C155" s="125"/>
      <c r="D155" s="151">
        <v>0.30399999999999999</v>
      </c>
      <c r="E155" s="26"/>
      <c r="F155" s="26"/>
      <c r="G155" s="26"/>
      <c r="H155" s="26"/>
      <c r="I155" s="51"/>
      <c r="J155" s="231">
        <v>0.11899999999999999</v>
      </c>
      <c r="K155" s="51"/>
      <c r="L155" s="26"/>
      <c r="M155" s="51"/>
      <c r="N155" s="52" t="s">
        <v>37</v>
      </c>
      <c r="O155" s="281" t="s">
        <v>46</v>
      </c>
      <c r="P155" s="269" t="s">
        <v>199</v>
      </c>
      <c r="Q155" s="51"/>
      <c r="R155" s="122"/>
      <c r="S155" s="123"/>
      <c r="T155" s="130" t="s">
        <v>138</v>
      </c>
      <c r="U155" s="226" t="s">
        <v>138</v>
      </c>
      <c r="V155" s="171" t="s">
        <v>199</v>
      </c>
      <c r="W155" s="239"/>
      <c r="X155" s="219">
        <v>0.17499999999999999</v>
      </c>
      <c r="Y155" s="220"/>
    </row>
    <row r="156" spans="2:25" x14ac:dyDescent="0.25">
      <c r="B156" s="34">
        <v>44797</v>
      </c>
      <c r="C156" s="125"/>
      <c r="D156" s="151">
        <v>0.34300000000000003</v>
      </c>
      <c r="E156" s="150"/>
      <c r="F156" s="150"/>
      <c r="G156" s="150"/>
      <c r="H156" s="150"/>
      <c r="I156" s="125"/>
      <c r="J156" s="231">
        <v>0.21299999999999999</v>
      </c>
      <c r="K156" s="125"/>
      <c r="L156" s="26"/>
      <c r="M156" s="125"/>
      <c r="N156" s="52" t="s">
        <v>37</v>
      </c>
      <c r="O156" s="281" t="s">
        <v>46</v>
      </c>
      <c r="P156" s="269" t="s">
        <v>199</v>
      </c>
      <c r="Q156" s="125"/>
      <c r="R156" s="122" t="s">
        <v>37</v>
      </c>
      <c r="S156" s="123" t="s">
        <v>37</v>
      </c>
      <c r="T156" s="130" t="s">
        <v>138</v>
      </c>
      <c r="U156" s="226" t="s">
        <v>138</v>
      </c>
      <c r="V156" s="171" t="s">
        <v>199</v>
      </c>
      <c r="W156" s="229" t="s">
        <v>24</v>
      </c>
      <c r="X156" s="219">
        <v>0.16600000000000001</v>
      </c>
      <c r="Y156" s="220">
        <v>0.26700000000000002</v>
      </c>
    </row>
    <row r="157" spans="2:25" x14ac:dyDescent="0.25">
      <c r="B157" s="34">
        <v>44798</v>
      </c>
      <c r="C157" s="125"/>
      <c r="D157" s="151">
        <v>0.36299999999999999</v>
      </c>
      <c r="E157" s="26"/>
      <c r="F157" s="26"/>
      <c r="G157" s="26"/>
      <c r="H157" s="26"/>
      <c r="I157" s="51"/>
      <c r="J157" s="231">
        <v>0.14599999999999999</v>
      </c>
      <c r="K157" s="51"/>
      <c r="L157" s="26"/>
      <c r="M157" s="51"/>
      <c r="N157" s="52" t="s">
        <v>37</v>
      </c>
      <c r="O157" s="281" t="s">
        <v>46</v>
      </c>
      <c r="P157" s="269" t="s">
        <v>199</v>
      </c>
      <c r="Q157" s="51"/>
      <c r="R157" s="122"/>
      <c r="S157" s="123"/>
      <c r="T157" s="130" t="s">
        <v>138</v>
      </c>
      <c r="U157" s="226" t="s">
        <v>138</v>
      </c>
      <c r="V157" s="171" t="s">
        <v>199</v>
      </c>
      <c r="W157" s="239"/>
      <c r="X157" s="219">
        <v>0.216</v>
      </c>
      <c r="Y157" s="220"/>
    </row>
    <row r="158" spans="2:25" x14ac:dyDescent="0.25">
      <c r="B158" s="34">
        <v>44799</v>
      </c>
      <c r="C158" s="125"/>
      <c r="D158" s="151">
        <v>0.35599999999999998</v>
      </c>
      <c r="E158" s="26"/>
      <c r="F158" s="26"/>
      <c r="G158" s="26"/>
      <c r="H158" s="26"/>
      <c r="I158" s="51"/>
      <c r="J158" s="231">
        <v>0.12</v>
      </c>
      <c r="K158" s="51"/>
      <c r="L158" s="26"/>
      <c r="M158" s="51"/>
      <c r="N158" s="52" t="s">
        <v>37</v>
      </c>
      <c r="O158" s="281" t="s">
        <v>46</v>
      </c>
      <c r="P158" s="269" t="s">
        <v>199</v>
      </c>
      <c r="Q158" s="51"/>
      <c r="R158" s="122"/>
      <c r="S158" s="123"/>
      <c r="T158" s="130" t="s">
        <v>138</v>
      </c>
      <c r="U158" s="226" t="s">
        <v>138</v>
      </c>
      <c r="V158" s="171" t="s">
        <v>199</v>
      </c>
      <c r="W158" s="239"/>
      <c r="X158" s="219">
        <v>0.16200000000000001</v>
      </c>
      <c r="Y158" s="220"/>
    </row>
    <row r="159" spans="2:25" x14ac:dyDescent="0.25">
      <c r="B159" s="34">
        <v>44800</v>
      </c>
      <c r="C159" s="125"/>
      <c r="D159" s="151">
        <v>0.378</v>
      </c>
      <c r="E159" s="26"/>
      <c r="F159" s="26"/>
      <c r="G159" s="26"/>
      <c r="H159" s="26"/>
      <c r="I159" s="51"/>
      <c r="J159" s="231">
        <v>0.13300000000000001</v>
      </c>
      <c r="K159" s="51"/>
      <c r="L159" s="26"/>
      <c r="M159" s="51"/>
      <c r="N159" s="52" t="s">
        <v>37</v>
      </c>
      <c r="O159" s="281" t="s">
        <v>46</v>
      </c>
      <c r="P159" s="269" t="s">
        <v>199</v>
      </c>
      <c r="Q159" s="51"/>
      <c r="R159" s="122"/>
      <c r="S159" s="123"/>
      <c r="T159" s="130" t="s">
        <v>138</v>
      </c>
      <c r="U159" s="226" t="s">
        <v>138</v>
      </c>
      <c r="V159" s="171" t="s">
        <v>199</v>
      </c>
      <c r="W159" s="239"/>
      <c r="X159" s="219">
        <v>0.20699999999999999</v>
      </c>
      <c r="Y159" s="220"/>
    </row>
    <row r="160" spans="2:25" x14ac:dyDescent="0.25">
      <c r="B160" s="34">
        <v>44801</v>
      </c>
      <c r="C160" s="125"/>
      <c r="D160" s="151">
        <v>0.32</v>
      </c>
      <c r="E160" s="26"/>
      <c r="F160" s="26"/>
      <c r="G160" s="26"/>
      <c r="H160" s="26"/>
      <c r="I160" s="51"/>
      <c r="J160" s="231">
        <v>0.14000000000000001</v>
      </c>
      <c r="K160" s="51"/>
      <c r="L160" s="26"/>
      <c r="M160" s="51"/>
      <c r="N160" s="52" t="s">
        <v>37</v>
      </c>
      <c r="O160" s="281" t="s">
        <v>46</v>
      </c>
      <c r="P160" s="269" t="s">
        <v>199</v>
      </c>
      <c r="Q160" s="51"/>
      <c r="R160" s="122"/>
      <c r="S160" s="123"/>
      <c r="T160" s="130" t="s">
        <v>138</v>
      </c>
      <c r="U160" s="226" t="s">
        <v>138</v>
      </c>
      <c r="V160" s="171" t="s">
        <v>199</v>
      </c>
      <c r="W160" s="239"/>
      <c r="X160" s="219">
        <v>0.22</v>
      </c>
      <c r="Y160" s="220"/>
    </row>
    <row r="161" spans="2:25" x14ac:dyDescent="0.25">
      <c r="B161" s="34">
        <v>44802</v>
      </c>
      <c r="C161" s="125"/>
      <c r="D161" s="151">
        <v>0.38400000000000001</v>
      </c>
      <c r="E161" s="26"/>
      <c r="F161" s="26"/>
      <c r="G161" s="26"/>
      <c r="H161" s="26"/>
      <c r="I161" s="51"/>
      <c r="J161" s="231">
        <v>0.14799999999999999</v>
      </c>
      <c r="K161" s="51"/>
      <c r="L161" s="26"/>
      <c r="M161" s="51"/>
      <c r="N161" s="52" t="s">
        <v>37</v>
      </c>
      <c r="O161" s="281" t="s">
        <v>46</v>
      </c>
      <c r="P161" s="269" t="s">
        <v>199</v>
      </c>
      <c r="Q161" s="51"/>
      <c r="R161" s="122"/>
      <c r="S161" s="123"/>
      <c r="T161" s="130" t="s">
        <v>138</v>
      </c>
      <c r="U161" s="237">
        <v>6.8000000000000005E-2</v>
      </c>
      <c r="V161" s="171" t="s">
        <v>199</v>
      </c>
      <c r="W161" s="239"/>
      <c r="X161" s="219">
        <v>0.216</v>
      </c>
      <c r="Y161" s="220"/>
    </row>
    <row r="162" spans="2:25" x14ac:dyDescent="0.25">
      <c r="B162" s="34">
        <v>44803</v>
      </c>
      <c r="C162" s="125"/>
      <c r="D162" s="151">
        <v>0.378</v>
      </c>
      <c r="E162" s="26"/>
      <c r="F162" s="26"/>
      <c r="G162" s="26"/>
      <c r="H162" s="26"/>
      <c r="I162" s="51"/>
      <c r="J162" s="231">
        <v>0.107</v>
      </c>
      <c r="K162" s="51"/>
      <c r="L162" s="26"/>
      <c r="M162" s="51"/>
      <c r="N162" s="52" t="s">
        <v>37</v>
      </c>
      <c r="O162" s="281" t="s">
        <v>46</v>
      </c>
      <c r="P162" s="269" t="s">
        <v>199</v>
      </c>
      <c r="Q162" s="51"/>
      <c r="R162" s="122"/>
      <c r="S162" s="123"/>
      <c r="T162" s="130" t="s">
        <v>138</v>
      </c>
      <c r="U162" s="226" t="s">
        <v>138</v>
      </c>
      <c r="V162" s="171" t="s">
        <v>199</v>
      </c>
      <c r="W162" s="239"/>
      <c r="X162" s="219">
        <v>0.14599999999999999</v>
      </c>
      <c r="Y162" s="220"/>
    </row>
    <row r="163" spans="2:25" x14ac:dyDescent="0.25">
      <c r="B163" s="34">
        <v>44804</v>
      </c>
      <c r="C163" s="125"/>
      <c r="D163" s="151">
        <v>0.67400000000000004</v>
      </c>
      <c r="E163" s="150"/>
      <c r="F163" s="150"/>
      <c r="G163" s="150"/>
      <c r="H163" s="150"/>
      <c r="I163" s="125"/>
      <c r="J163" s="231">
        <v>0.318</v>
      </c>
      <c r="K163" s="125"/>
      <c r="L163" s="26"/>
      <c r="M163" s="125"/>
      <c r="N163" s="52" t="s">
        <v>37</v>
      </c>
      <c r="O163" s="281" t="s">
        <v>46</v>
      </c>
      <c r="P163" s="269" t="s">
        <v>199</v>
      </c>
      <c r="Q163" s="125"/>
      <c r="R163" s="122" t="s">
        <v>37</v>
      </c>
      <c r="S163" s="123" t="s">
        <v>37</v>
      </c>
      <c r="T163" s="130" t="s">
        <v>138</v>
      </c>
      <c r="U163" s="226" t="s">
        <v>138</v>
      </c>
      <c r="V163" s="171" t="s">
        <v>199</v>
      </c>
      <c r="W163" s="229" t="s">
        <v>24</v>
      </c>
      <c r="X163" s="219">
        <v>0.2</v>
      </c>
      <c r="Y163" s="220">
        <v>0.438</v>
      </c>
    </row>
    <row r="164" spans="2:25" x14ac:dyDescent="0.25">
      <c r="B164" s="34">
        <v>44805</v>
      </c>
      <c r="C164" s="51"/>
      <c r="D164" s="151">
        <v>0.85699999999999998</v>
      </c>
      <c r="E164" s="26"/>
      <c r="F164" s="26"/>
      <c r="G164" s="26"/>
      <c r="H164" s="26"/>
      <c r="I164" s="51"/>
      <c r="J164" s="231">
        <v>0.316</v>
      </c>
      <c r="K164" s="51"/>
      <c r="L164" s="26"/>
      <c r="M164" s="51"/>
      <c r="N164" s="52" t="s">
        <v>37</v>
      </c>
      <c r="O164" s="281" t="s">
        <v>46</v>
      </c>
      <c r="P164" s="269" t="s">
        <v>199</v>
      </c>
      <c r="Q164" s="51"/>
      <c r="R164" s="122"/>
      <c r="S164" s="123"/>
      <c r="T164" s="130" t="s">
        <v>138</v>
      </c>
      <c r="U164" s="226" t="s">
        <v>138</v>
      </c>
      <c r="V164" s="171" t="s">
        <v>199</v>
      </c>
      <c r="W164" s="239"/>
      <c r="X164" s="219">
        <v>0.29899999999999999</v>
      </c>
      <c r="Y164" s="220"/>
    </row>
    <row r="165" spans="2:25" x14ac:dyDescent="0.25">
      <c r="B165" s="34">
        <v>44806</v>
      </c>
      <c r="C165" s="125"/>
      <c r="D165" s="151">
        <v>0.47499999999999998</v>
      </c>
      <c r="E165" s="150"/>
      <c r="F165" s="150"/>
      <c r="G165" s="150"/>
      <c r="H165" s="150"/>
      <c r="I165" s="125"/>
      <c r="J165" s="231">
        <v>0.29099999999999998</v>
      </c>
      <c r="K165" s="125"/>
      <c r="L165" s="26"/>
      <c r="M165" s="125"/>
      <c r="N165" s="52" t="s">
        <v>37</v>
      </c>
      <c r="O165" s="281" t="s">
        <v>46</v>
      </c>
      <c r="P165" s="269" t="s">
        <v>199</v>
      </c>
      <c r="Q165" s="125"/>
      <c r="R165" s="122"/>
      <c r="S165" s="123"/>
      <c r="T165" s="130" t="s">
        <v>138</v>
      </c>
      <c r="U165" s="226" t="s">
        <v>138</v>
      </c>
      <c r="V165" s="171" t="s">
        <v>199</v>
      </c>
      <c r="W165" s="243"/>
      <c r="X165" s="219">
        <v>0.309</v>
      </c>
      <c r="Y165" s="220"/>
    </row>
    <row r="166" spans="2:25" x14ac:dyDescent="0.25">
      <c r="B166" s="34">
        <v>44807</v>
      </c>
      <c r="C166" s="125"/>
      <c r="D166" s="151">
        <v>0.40899999999999997</v>
      </c>
      <c r="E166" s="150"/>
      <c r="F166" s="150"/>
      <c r="G166" s="150"/>
      <c r="H166" s="150"/>
      <c r="I166" s="125"/>
      <c r="J166" s="231">
        <v>0.17399999999999999</v>
      </c>
      <c r="K166" s="125"/>
      <c r="L166" s="26"/>
      <c r="M166" s="125"/>
      <c r="N166" s="52" t="s">
        <v>37</v>
      </c>
      <c r="O166" s="281" t="s">
        <v>46</v>
      </c>
      <c r="P166" s="269" t="s">
        <v>199</v>
      </c>
      <c r="Q166" s="125"/>
      <c r="R166" s="122"/>
      <c r="S166" s="123"/>
      <c r="T166" s="130" t="s">
        <v>138</v>
      </c>
      <c r="U166" s="226" t="s">
        <v>138</v>
      </c>
      <c r="V166" s="171" t="s">
        <v>199</v>
      </c>
      <c r="W166" s="243"/>
      <c r="X166" s="219">
        <v>0.28399999999999997</v>
      </c>
      <c r="Y166" s="220"/>
    </row>
    <row r="167" spans="2:25" x14ac:dyDescent="0.25">
      <c r="B167" s="34">
        <v>44808</v>
      </c>
      <c r="C167" s="125"/>
      <c r="D167" s="151">
        <v>0.45100000000000001</v>
      </c>
      <c r="E167" s="150"/>
      <c r="F167" s="150"/>
      <c r="G167" s="150"/>
      <c r="H167" s="150"/>
      <c r="I167" s="125"/>
      <c r="J167" s="231">
        <v>0.19600000000000001</v>
      </c>
      <c r="K167" s="125"/>
      <c r="L167" s="26"/>
      <c r="M167" s="125"/>
      <c r="N167" s="52" t="s">
        <v>37</v>
      </c>
      <c r="O167" s="281" t="s">
        <v>46</v>
      </c>
      <c r="P167" s="269" t="s">
        <v>199</v>
      </c>
      <c r="Q167" s="125"/>
      <c r="R167" s="122"/>
      <c r="S167" s="123"/>
      <c r="T167" s="130" t="s">
        <v>138</v>
      </c>
      <c r="U167" s="226" t="s">
        <v>138</v>
      </c>
      <c r="V167" s="171" t="s">
        <v>199</v>
      </c>
      <c r="W167" s="243"/>
      <c r="X167" s="219">
        <v>0.35899999999999999</v>
      </c>
      <c r="Y167" s="220"/>
    </row>
    <row r="168" spans="2:25" x14ac:dyDescent="0.25">
      <c r="B168" s="34">
        <v>44811</v>
      </c>
      <c r="C168" s="125"/>
      <c r="D168" s="151">
        <v>0.36799999999999999</v>
      </c>
      <c r="E168" s="150"/>
      <c r="F168" s="150"/>
      <c r="G168" s="150"/>
      <c r="H168" s="150"/>
      <c r="I168" s="125"/>
      <c r="J168" s="231">
        <v>0.16400000000000001</v>
      </c>
      <c r="K168" s="125"/>
      <c r="L168" s="26"/>
      <c r="M168" s="125"/>
      <c r="N168" s="52"/>
      <c r="O168" s="234"/>
      <c r="P168" s="269"/>
      <c r="Q168" s="125"/>
      <c r="R168" s="122"/>
      <c r="S168" s="123"/>
      <c r="T168" s="223">
        <v>7.4999999999999997E-2</v>
      </c>
      <c r="U168" s="237">
        <v>6.9000000000000006E-2</v>
      </c>
      <c r="V168" s="171"/>
      <c r="W168" s="243"/>
      <c r="X168" s="219">
        <v>0.25700000000000001</v>
      </c>
      <c r="Y168" s="220">
        <v>0.33300000000000002</v>
      </c>
    </row>
    <row r="169" spans="2:25" x14ac:dyDescent="0.25">
      <c r="B169" s="34">
        <v>44812</v>
      </c>
      <c r="C169" s="125"/>
      <c r="D169" s="151">
        <v>0.34</v>
      </c>
      <c r="E169" s="150"/>
      <c r="F169" s="150"/>
      <c r="G169" s="150"/>
      <c r="H169" s="150"/>
      <c r="I169" s="125"/>
      <c r="J169" s="231">
        <v>8.3000000000000004E-2</v>
      </c>
      <c r="K169" s="125"/>
      <c r="L169" s="26"/>
      <c r="M169" s="125"/>
      <c r="N169" s="52"/>
      <c r="O169" s="234"/>
      <c r="P169" s="269"/>
      <c r="Q169" s="125"/>
      <c r="R169" s="122"/>
      <c r="S169" s="123"/>
      <c r="T169" s="130" t="s">
        <v>138</v>
      </c>
      <c r="U169" s="226" t="s">
        <v>138</v>
      </c>
      <c r="V169" s="171"/>
      <c r="W169" s="243"/>
      <c r="X169" s="219">
        <v>0.215</v>
      </c>
      <c r="Y169" s="220">
        <v>0.30399999999999999</v>
      </c>
    </row>
    <row r="170" spans="2:25" x14ac:dyDescent="0.25">
      <c r="B170" s="34">
        <v>44813</v>
      </c>
      <c r="C170" s="125"/>
      <c r="D170" s="151">
        <v>0.39100000000000001</v>
      </c>
      <c r="E170" s="150"/>
      <c r="F170" s="150"/>
      <c r="G170" s="150"/>
      <c r="H170" s="150"/>
      <c r="I170" s="125"/>
      <c r="J170" s="231">
        <v>9.1999999999999998E-2</v>
      </c>
      <c r="K170" s="125"/>
      <c r="L170" s="26"/>
      <c r="M170" s="125"/>
      <c r="N170" s="52"/>
      <c r="O170" s="234"/>
      <c r="P170" s="269"/>
      <c r="Q170" s="125"/>
      <c r="R170" s="122"/>
      <c r="S170" s="123"/>
      <c r="T170" s="130" t="s">
        <v>138</v>
      </c>
      <c r="U170" s="226" t="s">
        <v>138</v>
      </c>
      <c r="V170" s="171"/>
      <c r="W170" s="243"/>
      <c r="X170" s="219">
        <v>0.221</v>
      </c>
      <c r="Y170" s="220">
        <v>0.29699999999999999</v>
      </c>
    </row>
    <row r="171" spans="2:25" x14ac:dyDescent="0.25">
      <c r="B171" s="34">
        <v>44818</v>
      </c>
      <c r="C171" s="125"/>
      <c r="D171" s="151">
        <v>0.33</v>
      </c>
      <c r="E171" s="150"/>
      <c r="F171" s="150"/>
      <c r="G171" s="150"/>
      <c r="H171" s="150"/>
      <c r="I171" s="125"/>
      <c r="J171" s="231" t="s">
        <v>138</v>
      </c>
      <c r="K171" s="125"/>
      <c r="L171" s="26"/>
      <c r="M171" s="125"/>
      <c r="N171" s="52"/>
      <c r="O171" s="234"/>
      <c r="P171" s="269"/>
      <c r="Q171" s="125"/>
      <c r="R171" s="122"/>
      <c r="S171" s="123"/>
      <c r="T171" s="130" t="s">
        <v>138</v>
      </c>
      <c r="U171" s="226" t="s">
        <v>138</v>
      </c>
      <c r="V171" s="171"/>
      <c r="W171" s="243"/>
      <c r="X171" s="219">
        <v>0.189</v>
      </c>
      <c r="Y171" s="220">
        <v>0.26100000000000001</v>
      </c>
    </row>
    <row r="172" spans="2:25" x14ac:dyDescent="0.25">
      <c r="B172" s="34">
        <v>44819</v>
      </c>
      <c r="C172" s="125"/>
      <c r="D172" s="151">
        <v>0.27500000000000002</v>
      </c>
      <c r="E172" s="150"/>
      <c r="F172" s="150"/>
      <c r="G172" s="150"/>
      <c r="H172" s="150"/>
      <c r="I172" s="125"/>
      <c r="J172" s="231" t="s">
        <v>138</v>
      </c>
      <c r="K172" s="125"/>
      <c r="L172" s="26"/>
      <c r="M172" s="125"/>
      <c r="N172" s="52"/>
      <c r="O172" s="234"/>
      <c r="P172" s="269"/>
      <c r="Q172" s="125"/>
      <c r="R172" s="122"/>
      <c r="S172" s="123"/>
      <c r="T172" s="130" t="s">
        <v>138</v>
      </c>
      <c r="U172" s="226" t="s">
        <v>138</v>
      </c>
      <c r="V172" s="171"/>
      <c r="W172" s="243"/>
      <c r="X172" s="219">
        <v>0.187</v>
      </c>
      <c r="Y172" s="220">
        <v>0.26700000000000002</v>
      </c>
    </row>
    <row r="173" spans="2:25" x14ac:dyDescent="0.25">
      <c r="B173" s="34">
        <v>44820</v>
      </c>
      <c r="C173" s="125"/>
      <c r="D173" s="151">
        <v>0.33200000000000002</v>
      </c>
      <c r="E173" s="150"/>
      <c r="F173" s="150"/>
      <c r="G173" s="150"/>
      <c r="H173" s="150"/>
      <c r="I173" s="125"/>
      <c r="J173" s="231">
        <v>0.31</v>
      </c>
      <c r="K173" s="125"/>
      <c r="L173" s="26"/>
      <c r="M173" s="125"/>
      <c r="N173" s="52"/>
      <c r="O173" s="234"/>
      <c r="P173" s="269"/>
      <c r="Q173" s="125"/>
      <c r="R173" s="122"/>
      <c r="S173" s="123"/>
      <c r="T173" s="130" t="s">
        <v>138</v>
      </c>
      <c r="U173" s="226" t="s">
        <v>138</v>
      </c>
      <c r="V173" s="171"/>
      <c r="W173" s="243"/>
      <c r="X173" s="219">
        <v>0.26200000000000001</v>
      </c>
      <c r="Y173" s="220">
        <v>0.255</v>
      </c>
    </row>
    <row r="174" spans="2:25" x14ac:dyDescent="0.25">
      <c r="B174" s="34">
        <v>44825</v>
      </c>
      <c r="C174" s="125"/>
      <c r="D174" s="151">
        <v>0.36799999999999999</v>
      </c>
      <c r="E174" s="150"/>
      <c r="F174" s="150"/>
      <c r="G174" s="150"/>
      <c r="H174" s="150"/>
      <c r="I174" s="125"/>
      <c r="J174" s="231" t="s">
        <v>138</v>
      </c>
      <c r="K174" s="125"/>
      <c r="L174" s="26"/>
      <c r="M174" s="125"/>
      <c r="N174" s="52"/>
      <c r="O174" s="234"/>
      <c r="P174" s="269"/>
      <c r="Q174" s="125"/>
      <c r="R174" s="122"/>
      <c r="S174" s="123"/>
      <c r="T174" s="130" t="s">
        <v>138</v>
      </c>
      <c r="U174" s="226" t="s">
        <v>138</v>
      </c>
      <c r="V174" s="207"/>
      <c r="W174" s="243"/>
      <c r="X174" s="219">
        <v>0.379</v>
      </c>
      <c r="Y174" s="220">
        <v>0.32700000000000001</v>
      </c>
    </row>
    <row r="175" spans="2:25" x14ac:dyDescent="0.25">
      <c r="B175" s="34">
        <v>44826</v>
      </c>
      <c r="C175" s="125"/>
      <c r="D175" s="151">
        <v>0.45500000000000002</v>
      </c>
      <c r="E175" s="150"/>
      <c r="F175" s="150"/>
      <c r="G175" s="150"/>
      <c r="H175" s="150"/>
      <c r="I175" s="125"/>
      <c r="J175" s="231" t="s">
        <v>138</v>
      </c>
      <c r="K175" s="125"/>
      <c r="L175" s="26"/>
      <c r="M175" s="125"/>
      <c r="N175" s="52"/>
      <c r="O175" s="234"/>
      <c r="P175" s="269"/>
      <c r="Q175" s="125"/>
      <c r="R175" s="122"/>
      <c r="S175" s="123"/>
      <c r="T175" s="130" t="s">
        <v>138</v>
      </c>
      <c r="U175" s="226" t="s">
        <v>138</v>
      </c>
      <c r="V175" s="207"/>
      <c r="W175" s="243"/>
      <c r="X175" s="219">
        <v>0.32100000000000001</v>
      </c>
      <c r="Y175" s="220">
        <v>0.33600000000000002</v>
      </c>
    </row>
    <row r="176" spans="2:25" x14ac:dyDescent="0.25">
      <c r="B176" s="34">
        <v>44827</v>
      </c>
      <c r="C176" s="125"/>
      <c r="D176" s="151">
        <v>0.45500000000000002</v>
      </c>
      <c r="E176" s="150"/>
      <c r="F176" s="150"/>
      <c r="G176" s="150"/>
      <c r="H176" s="150"/>
      <c r="I176" s="125"/>
      <c r="J176" s="231" t="s">
        <v>138</v>
      </c>
      <c r="K176" s="125"/>
      <c r="L176" s="26"/>
      <c r="M176" s="125"/>
      <c r="N176" s="52"/>
      <c r="O176" s="234"/>
      <c r="P176" s="269"/>
      <c r="Q176" s="125"/>
      <c r="R176" s="122"/>
      <c r="S176" s="123"/>
      <c r="T176" s="130" t="s">
        <v>138</v>
      </c>
      <c r="U176" s="226" t="s">
        <v>138</v>
      </c>
      <c r="V176" s="207"/>
      <c r="W176" s="243"/>
      <c r="X176" s="219">
        <v>0.34499999999999997</v>
      </c>
      <c r="Y176" s="220">
        <v>0.35599999999999998</v>
      </c>
    </row>
    <row r="177" spans="2:27" x14ac:dyDescent="0.25">
      <c r="B177" s="34">
        <v>44830</v>
      </c>
      <c r="C177" s="125"/>
      <c r="D177" s="151">
        <v>1.0760000000000001</v>
      </c>
      <c r="E177" s="150"/>
      <c r="F177" s="150"/>
      <c r="G177" s="150"/>
      <c r="H177" s="150"/>
      <c r="I177" s="125"/>
      <c r="J177" s="231">
        <v>0.45900000000000002</v>
      </c>
      <c r="K177" s="125"/>
      <c r="L177" s="26"/>
      <c r="M177" s="125"/>
      <c r="N177" s="52"/>
      <c r="O177" s="234">
        <v>0.92500000000000004</v>
      </c>
      <c r="P177" s="269"/>
      <c r="Q177" s="125"/>
      <c r="R177" s="122"/>
      <c r="S177" s="123"/>
      <c r="T177" s="223">
        <v>0.39800000000000002</v>
      </c>
      <c r="U177" s="237">
        <v>0.23699999999999999</v>
      </c>
      <c r="V177" s="207"/>
      <c r="W177" s="243"/>
      <c r="X177" s="219">
        <v>0.76100000000000001</v>
      </c>
      <c r="Y177" s="220">
        <v>1.5620000000000001</v>
      </c>
      <c r="AA177" t="s">
        <v>207</v>
      </c>
    </row>
    <row r="178" spans="2:27" x14ac:dyDescent="0.25">
      <c r="B178" s="34">
        <v>44832</v>
      </c>
      <c r="C178" s="125"/>
      <c r="D178" s="151">
        <v>0.42799999999999999</v>
      </c>
      <c r="E178" s="150"/>
      <c r="F178" s="150"/>
      <c r="G178" s="150"/>
      <c r="H178" s="150"/>
      <c r="I178" s="125"/>
      <c r="J178" s="231">
        <v>0.23400000000000001</v>
      </c>
      <c r="K178" s="125"/>
      <c r="L178" s="26"/>
      <c r="M178" s="125"/>
      <c r="N178" s="52"/>
      <c r="O178" s="234">
        <v>0.41699999999999998</v>
      </c>
      <c r="P178" s="269"/>
      <c r="Q178" s="125"/>
      <c r="R178" s="122"/>
      <c r="S178" s="123"/>
      <c r="T178" s="223" t="s">
        <v>138</v>
      </c>
      <c r="U178" s="237" t="s">
        <v>138</v>
      </c>
      <c r="V178" s="207"/>
      <c r="W178" s="243"/>
      <c r="X178" s="219">
        <v>0.73399999999999999</v>
      </c>
      <c r="Y178" s="220">
        <v>0.502</v>
      </c>
    </row>
    <row r="179" spans="2:27" x14ac:dyDescent="0.25">
      <c r="B179" s="34">
        <v>44834</v>
      </c>
      <c r="C179" s="125"/>
      <c r="D179" s="151">
        <v>0.42399999999999999</v>
      </c>
      <c r="E179" s="150"/>
      <c r="F179" s="150"/>
      <c r="G179" s="150"/>
      <c r="H179" s="150"/>
      <c r="I179" s="125"/>
      <c r="J179" s="231">
        <v>0.10100000000000001</v>
      </c>
      <c r="K179" s="125"/>
      <c r="L179" s="26"/>
      <c r="M179" s="125"/>
      <c r="N179" s="52"/>
      <c r="O179" s="234">
        <v>0.30399999999999999</v>
      </c>
      <c r="P179" s="269"/>
      <c r="Q179" s="125"/>
      <c r="R179" s="122"/>
      <c r="S179" s="123"/>
      <c r="T179" s="223" t="s">
        <v>138</v>
      </c>
      <c r="U179" s="237" t="s">
        <v>138</v>
      </c>
      <c r="V179" s="207"/>
      <c r="W179" s="243"/>
      <c r="X179" s="219">
        <v>0.64400000000000002</v>
      </c>
      <c r="Y179" s="220">
        <v>0.35699999999999998</v>
      </c>
    </row>
    <row r="180" spans="2:27" x14ac:dyDescent="0.25">
      <c r="B180" s="34">
        <v>44837</v>
      </c>
      <c r="C180" s="125"/>
      <c r="D180" s="151">
        <v>0.46800000000000003</v>
      </c>
      <c r="E180" s="150"/>
      <c r="F180" s="150"/>
      <c r="G180" s="150"/>
      <c r="H180" s="150"/>
      <c r="I180" s="125"/>
      <c r="J180" s="231">
        <v>0.108</v>
      </c>
      <c r="K180" s="125"/>
      <c r="L180" s="26"/>
      <c r="M180" s="125"/>
      <c r="N180" s="52" t="s">
        <v>37</v>
      </c>
      <c r="O180" s="234">
        <v>0.26400000000000001</v>
      </c>
      <c r="P180" s="269"/>
      <c r="Q180" s="125"/>
      <c r="R180" s="122"/>
      <c r="S180" s="123"/>
      <c r="T180" s="223" t="s">
        <v>138</v>
      </c>
      <c r="U180" s="237" t="s">
        <v>138</v>
      </c>
      <c r="V180" s="207"/>
      <c r="W180" s="243"/>
      <c r="X180" s="219">
        <v>0.748</v>
      </c>
      <c r="Y180" s="252" t="s">
        <v>37</v>
      </c>
    </row>
    <row r="181" spans="2:27" x14ac:dyDescent="0.25">
      <c r="B181" s="34">
        <v>44840</v>
      </c>
      <c r="C181" s="125"/>
      <c r="D181" s="151">
        <v>0.49299999999999999</v>
      </c>
      <c r="E181" s="150"/>
      <c r="F181" s="150"/>
      <c r="G181" s="150"/>
      <c r="H181" s="150"/>
      <c r="I181" s="125"/>
      <c r="J181" s="231">
        <v>9.0999999999999998E-2</v>
      </c>
      <c r="K181" s="125"/>
      <c r="L181" s="26"/>
      <c r="M181" s="125"/>
      <c r="N181" s="52" t="s">
        <v>37</v>
      </c>
      <c r="O181" s="234"/>
      <c r="P181" s="269"/>
      <c r="Q181" s="125"/>
      <c r="R181" s="122"/>
      <c r="S181" s="123"/>
      <c r="T181" s="223" t="s">
        <v>138</v>
      </c>
      <c r="U181" s="237" t="s">
        <v>138</v>
      </c>
      <c r="V181" s="207"/>
      <c r="W181" s="243"/>
      <c r="X181" s="219">
        <v>1.2170000000000001</v>
      </c>
      <c r="Y181" s="220">
        <v>0.82699999999999996</v>
      </c>
      <c r="AA181" t="s">
        <v>209</v>
      </c>
    </row>
    <row r="182" spans="2:27" x14ac:dyDescent="0.25">
      <c r="B182" s="34">
        <v>44844</v>
      </c>
      <c r="C182" s="125"/>
      <c r="D182" s="151">
        <v>0.40500000000000003</v>
      </c>
      <c r="E182" s="150"/>
      <c r="F182" s="150"/>
      <c r="G182" s="150"/>
      <c r="H182" s="150"/>
      <c r="I182" s="125"/>
      <c r="J182" s="231">
        <v>0.115</v>
      </c>
      <c r="K182" s="125"/>
      <c r="L182" s="26"/>
      <c r="M182" s="125"/>
      <c r="N182" s="52" t="s">
        <v>37</v>
      </c>
      <c r="O182" s="234">
        <v>0.24099999999999999</v>
      </c>
      <c r="P182" s="269"/>
      <c r="Q182" s="125"/>
      <c r="R182" s="122"/>
      <c r="S182" s="123"/>
      <c r="T182" s="223" t="s">
        <v>138</v>
      </c>
      <c r="U182" s="237" t="s">
        <v>138</v>
      </c>
      <c r="V182" s="207"/>
      <c r="W182" s="243"/>
      <c r="X182" s="219">
        <v>0.85499999999999998</v>
      </c>
      <c r="Y182" s="220">
        <v>0.39200000000000002</v>
      </c>
    </row>
    <row r="183" spans="2:27" x14ac:dyDescent="0.25">
      <c r="B183" s="34">
        <v>44847</v>
      </c>
      <c r="C183" s="125"/>
      <c r="D183" s="151">
        <v>0.36499999999999999</v>
      </c>
      <c r="E183" s="150"/>
      <c r="F183" s="150"/>
      <c r="G183" s="150"/>
      <c r="H183" s="150"/>
      <c r="I183" s="125"/>
      <c r="J183" s="231">
        <v>0.13600000000000001</v>
      </c>
      <c r="K183" s="125"/>
      <c r="L183" s="26"/>
      <c r="M183" s="125"/>
      <c r="N183" s="52" t="s">
        <v>37</v>
      </c>
      <c r="O183" s="234"/>
      <c r="P183" s="269"/>
      <c r="Q183" s="125"/>
      <c r="R183" s="122"/>
      <c r="S183" s="123"/>
      <c r="T183" s="223" t="s">
        <v>138</v>
      </c>
      <c r="U183" s="237" t="s">
        <v>138</v>
      </c>
      <c r="V183" s="207"/>
      <c r="W183" s="243"/>
      <c r="X183" s="219">
        <v>0.748</v>
      </c>
      <c r="Y183" s="220">
        <v>0.38600000000000001</v>
      </c>
    </row>
    <row r="184" spans="2:27" x14ac:dyDescent="0.25">
      <c r="B184" s="34">
        <v>44851</v>
      </c>
      <c r="C184" s="125"/>
      <c r="D184" s="151">
        <v>0.377</v>
      </c>
      <c r="E184" s="150"/>
      <c r="F184" s="150"/>
      <c r="G184" s="150"/>
      <c r="H184" s="150"/>
      <c r="I184" s="125"/>
      <c r="J184" s="231">
        <v>7.6999999999999999E-2</v>
      </c>
      <c r="K184" s="125"/>
      <c r="L184" s="26"/>
      <c r="M184" s="125"/>
      <c r="N184" s="231">
        <v>0.14699999999999999</v>
      </c>
      <c r="O184" s="234">
        <v>0.185</v>
      </c>
      <c r="P184" s="269"/>
      <c r="Q184" s="125"/>
      <c r="R184" s="122"/>
      <c r="S184" s="123"/>
      <c r="T184" s="223" t="s">
        <v>138</v>
      </c>
      <c r="U184" s="237" t="s">
        <v>138</v>
      </c>
      <c r="V184" s="207"/>
      <c r="W184" s="243"/>
      <c r="X184" s="219">
        <v>0.871</v>
      </c>
      <c r="Y184" s="252" t="s">
        <v>37</v>
      </c>
    </row>
    <row r="185" spans="2:27" x14ac:dyDescent="0.25">
      <c r="B185" s="34">
        <v>44855</v>
      </c>
      <c r="C185" s="125"/>
      <c r="D185" s="151">
        <v>0.46600000000000003</v>
      </c>
      <c r="E185" s="150"/>
      <c r="F185" s="150"/>
      <c r="G185" s="150"/>
      <c r="H185" s="150"/>
      <c r="I185" s="125"/>
      <c r="J185" s="231">
        <v>9.9000000000000005E-2</v>
      </c>
      <c r="K185" s="125"/>
      <c r="L185" s="26"/>
      <c r="M185" s="125"/>
      <c r="N185" s="126"/>
      <c r="O185" s="234"/>
      <c r="P185" s="269"/>
      <c r="Q185" s="125"/>
      <c r="R185" s="122"/>
      <c r="S185" s="123"/>
      <c r="T185" s="223" t="s">
        <v>138</v>
      </c>
      <c r="U185" s="237" t="s">
        <v>138</v>
      </c>
      <c r="V185" s="207"/>
      <c r="W185" s="243"/>
      <c r="X185" s="219">
        <v>0.78800000000000003</v>
      </c>
      <c r="Y185" s="220">
        <v>0.39100000000000001</v>
      </c>
    </row>
    <row r="186" spans="2:27" x14ac:dyDescent="0.25">
      <c r="B186" s="34">
        <v>44858</v>
      </c>
      <c r="C186" s="125"/>
      <c r="D186" s="151">
        <v>0.49199999999999999</v>
      </c>
      <c r="E186" s="150"/>
      <c r="F186" s="150"/>
      <c r="G186" s="150"/>
      <c r="H186" s="150"/>
      <c r="I186" s="125"/>
      <c r="J186" s="231">
        <v>0.186</v>
      </c>
      <c r="K186" s="125"/>
      <c r="L186" s="26"/>
      <c r="M186" s="125"/>
      <c r="N186" s="231">
        <v>0.497</v>
      </c>
      <c r="O186" s="234">
        <v>0.497</v>
      </c>
      <c r="P186" s="269"/>
      <c r="Q186" s="125"/>
      <c r="R186" s="122"/>
      <c r="S186" s="123"/>
      <c r="T186" s="223" t="s">
        <v>138</v>
      </c>
      <c r="U186" s="237" t="s">
        <v>138</v>
      </c>
      <c r="V186" s="207"/>
      <c r="W186" s="243"/>
      <c r="X186" s="219">
        <v>0.67800000000000005</v>
      </c>
      <c r="Y186" s="220">
        <v>0.36499999999999999</v>
      </c>
    </row>
    <row r="187" spans="2:27" x14ac:dyDescent="0.25">
      <c r="B187" s="34">
        <v>44861</v>
      </c>
      <c r="C187" s="125"/>
      <c r="D187" s="151">
        <v>0.59799999999999998</v>
      </c>
      <c r="E187" s="150"/>
      <c r="F187" s="150"/>
      <c r="G187" s="150"/>
      <c r="H187" s="150"/>
      <c r="I187" s="125"/>
      <c r="J187" s="231">
        <v>0.17799999999999999</v>
      </c>
      <c r="K187" s="125"/>
      <c r="L187" s="26"/>
      <c r="M187" s="125"/>
      <c r="N187" s="126"/>
      <c r="O187" s="234"/>
      <c r="P187" s="269"/>
      <c r="Q187" s="125"/>
      <c r="R187" s="122"/>
      <c r="S187" s="123"/>
      <c r="T187" s="223" t="s">
        <v>138</v>
      </c>
      <c r="U187" s="237" t="s">
        <v>138</v>
      </c>
      <c r="V187" s="207"/>
      <c r="W187" s="243"/>
      <c r="X187" s="219">
        <v>0.60899999999999999</v>
      </c>
      <c r="Y187" s="220">
        <v>0.38100000000000001</v>
      </c>
    </row>
    <row r="188" spans="2:27" x14ac:dyDescent="0.25">
      <c r="B188" s="34">
        <v>44867</v>
      </c>
      <c r="C188" s="125"/>
      <c r="D188" s="151">
        <v>0.627</v>
      </c>
      <c r="E188" s="150"/>
      <c r="F188" s="150"/>
      <c r="G188" s="150"/>
      <c r="H188" s="150"/>
      <c r="I188" s="125"/>
      <c r="J188" s="231">
        <v>0.13100000000000001</v>
      </c>
      <c r="K188" s="125"/>
      <c r="L188" s="26"/>
      <c r="M188" s="125"/>
      <c r="N188" s="231">
        <v>0.66900000000000004</v>
      </c>
      <c r="O188" s="234">
        <v>0.151</v>
      </c>
      <c r="P188" s="269"/>
      <c r="Q188" s="125"/>
      <c r="R188" s="122"/>
      <c r="S188" s="123"/>
      <c r="T188" s="223" t="s">
        <v>138</v>
      </c>
      <c r="U188" s="237" t="s">
        <v>138</v>
      </c>
      <c r="V188" s="207"/>
      <c r="W188" s="243"/>
      <c r="X188" s="219">
        <v>0.58599999999999997</v>
      </c>
      <c r="Y188" s="220">
        <v>0.42699999999999999</v>
      </c>
    </row>
    <row r="189" spans="2:27" x14ac:dyDescent="0.25">
      <c r="B189" s="34">
        <v>44869</v>
      </c>
      <c r="C189" s="125"/>
      <c r="D189" s="151">
        <v>0.625</v>
      </c>
      <c r="E189" s="150"/>
      <c r="F189" s="150"/>
      <c r="G189" s="150"/>
      <c r="H189" s="150"/>
      <c r="I189" s="125"/>
      <c r="J189" s="231">
        <v>0.128</v>
      </c>
      <c r="K189" s="125"/>
      <c r="L189" s="26"/>
      <c r="M189" s="125"/>
      <c r="N189" s="52"/>
      <c r="O189" s="234"/>
      <c r="P189" s="269"/>
      <c r="Q189" s="125"/>
      <c r="R189" s="122"/>
      <c r="S189" s="123"/>
      <c r="T189" s="223" t="s">
        <v>138</v>
      </c>
      <c r="U189" s="237" t="s">
        <v>138</v>
      </c>
      <c r="V189" s="207"/>
      <c r="W189" s="243"/>
      <c r="X189" s="219">
        <v>0.69299999999999995</v>
      </c>
      <c r="Y189" s="220">
        <v>0.501</v>
      </c>
    </row>
    <row r="190" spans="2:27" x14ac:dyDescent="0.25">
      <c r="B190" s="34">
        <v>44872</v>
      </c>
      <c r="C190" s="125"/>
      <c r="D190" s="151">
        <v>0.59199999999999997</v>
      </c>
      <c r="E190" s="150"/>
      <c r="F190" s="150"/>
      <c r="G190" s="150"/>
      <c r="H190" s="150"/>
      <c r="I190" s="125"/>
      <c r="J190" s="231">
        <v>0.159</v>
      </c>
      <c r="K190" s="125"/>
      <c r="L190" s="26"/>
      <c r="M190" s="125"/>
      <c r="N190" s="52" t="s">
        <v>37</v>
      </c>
      <c r="O190" s="234">
        <v>0.14499999999999999</v>
      </c>
      <c r="P190" s="269"/>
      <c r="Q190" s="125"/>
      <c r="R190" s="122"/>
      <c r="S190" s="123"/>
      <c r="T190" s="223" t="s">
        <v>138</v>
      </c>
      <c r="U190" s="237" t="s">
        <v>138</v>
      </c>
      <c r="V190" s="207"/>
      <c r="W190" s="243"/>
      <c r="X190" s="219">
        <v>0.626</v>
      </c>
      <c r="Y190" s="220">
        <v>0.47299999999999998</v>
      </c>
    </row>
    <row r="191" spans="2:27" x14ac:dyDescent="0.25">
      <c r="B191" s="34">
        <v>44875</v>
      </c>
      <c r="C191" s="125"/>
      <c r="D191" s="151">
        <v>0.94699999999999995</v>
      </c>
      <c r="E191" s="150"/>
      <c r="F191" s="150"/>
      <c r="G191" s="150"/>
      <c r="H191" s="150"/>
      <c r="I191" s="125"/>
      <c r="J191" s="231">
        <v>0.13400000000000001</v>
      </c>
      <c r="K191" s="125"/>
      <c r="L191" s="26"/>
      <c r="M191" s="125"/>
      <c r="N191" s="231">
        <v>0.17100000000000001</v>
      </c>
      <c r="O191" s="234"/>
      <c r="P191" s="269"/>
      <c r="Q191" s="125"/>
      <c r="R191" s="122"/>
      <c r="S191" s="123"/>
      <c r="T191" s="223" t="s">
        <v>138</v>
      </c>
      <c r="U191" s="237" t="s">
        <v>138</v>
      </c>
      <c r="V191" s="207"/>
      <c r="W191" s="243"/>
      <c r="X191" s="219">
        <v>0.61799999999999999</v>
      </c>
      <c r="Y191" s="220">
        <v>0.50600000000000001</v>
      </c>
      <c r="AA191" t="s">
        <v>211</v>
      </c>
    </row>
    <row r="192" spans="2:27" x14ac:dyDescent="0.25">
      <c r="B192" s="34">
        <v>44879</v>
      </c>
      <c r="C192" s="125"/>
      <c r="D192" s="151">
        <v>0.41399999999999998</v>
      </c>
      <c r="E192" s="150"/>
      <c r="F192" s="150"/>
      <c r="G192" s="150"/>
      <c r="H192" s="150"/>
      <c r="I192" s="125"/>
      <c r="J192" s="231">
        <v>0.32700000000000001</v>
      </c>
      <c r="K192" s="125"/>
      <c r="L192" s="26"/>
      <c r="M192" s="125"/>
      <c r="N192" s="231">
        <v>0.14699999999999999</v>
      </c>
      <c r="O192" s="234">
        <v>0.16200000000000001</v>
      </c>
      <c r="P192" s="269"/>
      <c r="Q192" s="125"/>
      <c r="R192" s="122"/>
      <c r="S192" s="123"/>
      <c r="T192" s="223" t="s">
        <v>138</v>
      </c>
      <c r="U192" s="237" t="s">
        <v>138</v>
      </c>
      <c r="V192" s="207"/>
      <c r="W192" s="243"/>
      <c r="X192" s="219">
        <v>0.59699999999999998</v>
      </c>
      <c r="Y192" s="252" t="s">
        <v>37</v>
      </c>
    </row>
    <row r="193" spans="2:27" x14ac:dyDescent="0.25">
      <c r="B193" s="34">
        <v>44882</v>
      </c>
      <c r="C193" s="125"/>
      <c r="D193" s="151">
        <v>0.70299999999999996</v>
      </c>
      <c r="E193" s="150"/>
      <c r="F193" s="150"/>
      <c r="G193" s="150"/>
      <c r="H193" s="150"/>
      <c r="I193" s="125"/>
      <c r="J193" s="231">
        <v>0.47099999999999997</v>
      </c>
      <c r="K193" s="125"/>
      <c r="L193" s="26"/>
      <c r="M193" s="125"/>
      <c r="N193" s="126"/>
      <c r="O193" s="234"/>
      <c r="P193" s="269"/>
      <c r="Q193" s="125"/>
      <c r="R193" s="122"/>
      <c r="S193" s="123"/>
      <c r="T193" s="223" t="s">
        <v>138</v>
      </c>
      <c r="U193" s="237" t="s">
        <v>138</v>
      </c>
      <c r="V193" s="207"/>
      <c r="W193" s="243"/>
      <c r="X193" s="219">
        <v>0.56799999999999995</v>
      </c>
      <c r="Y193" s="252" t="s">
        <v>37</v>
      </c>
    </row>
    <row r="194" spans="2:27" x14ac:dyDescent="0.25">
      <c r="B194" s="34">
        <v>44886</v>
      </c>
      <c r="C194" s="125"/>
      <c r="D194" s="151">
        <v>0.54</v>
      </c>
      <c r="E194" s="150"/>
      <c r="F194" s="150"/>
      <c r="G194" s="150"/>
      <c r="H194" s="150"/>
      <c r="I194" s="125"/>
      <c r="J194" s="231">
        <v>0.46899999999999997</v>
      </c>
      <c r="K194" s="125"/>
      <c r="L194" s="26"/>
      <c r="M194" s="125"/>
      <c r="N194" s="231">
        <v>0.154</v>
      </c>
      <c r="O194" s="234">
        <v>0.16800000000000001</v>
      </c>
      <c r="P194" s="269"/>
      <c r="Q194" s="125"/>
      <c r="R194" s="122"/>
      <c r="S194" s="123"/>
      <c r="T194" s="223" t="s">
        <v>138</v>
      </c>
      <c r="U194" s="237" t="s">
        <v>138</v>
      </c>
      <c r="V194" s="207"/>
      <c r="W194" s="243"/>
      <c r="X194" s="219">
        <v>0.46600000000000003</v>
      </c>
      <c r="Y194" s="252" t="s">
        <v>37</v>
      </c>
    </row>
    <row r="195" spans="2:27" x14ac:dyDescent="0.25">
      <c r="B195" s="34">
        <v>44889</v>
      </c>
      <c r="C195" s="125"/>
      <c r="D195" s="151">
        <v>0.54300000000000004</v>
      </c>
      <c r="E195" s="150"/>
      <c r="F195" s="150"/>
      <c r="G195" s="150"/>
      <c r="H195" s="150"/>
      <c r="I195" s="125"/>
      <c r="J195" s="231">
        <v>0.435</v>
      </c>
      <c r="K195" s="125"/>
      <c r="L195" s="26"/>
      <c r="M195" s="125"/>
      <c r="N195" s="52"/>
      <c r="O195" s="234"/>
      <c r="P195" s="269"/>
      <c r="Q195" s="125"/>
      <c r="R195" s="122"/>
      <c r="S195" s="123"/>
      <c r="T195" s="223" t="s">
        <v>138</v>
      </c>
      <c r="U195" s="237" t="s">
        <v>138</v>
      </c>
      <c r="V195" s="207"/>
      <c r="W195" s="243"/>
      <c r="X195" s="219">
        <v>0.47199999999999998</v>
      </c>
      <c r="Y195" s="252" t="s">
        <v>37</v>
      </c>
    </row>
    <row r="196" spans="2:27" x14ac:dyDescent="0.25">
      <c r="B196" s="34">
        <v>44893</v>
      </c>
      <c r="C196" s="125"/>
      <c r="D196" s="151">
        <v>0.504</v>
      </c>
      <c r="E196" s="150"/>
      <c r="F196" s="150"/>
      <c r="G196" s="150"/>
      <c r="H196" s="150"/>
      <c r="I196" s="125"/>
      <c r="J196" s="231">
        <v>0.38300000000000001</v>
      </c>
      <c r="K196" s="125"/>
      <c r="L196" s="26"/>
      <c r="M196" s="125"/>
      <c r="N196" s="52" t="s">
        <v>37</v>
      </c>
      <c r="O196" s="234">
        <v>0.13600000000000001</v>
      </c>
      <c r="P196" s="269"/>
      <c r="Q196" s="125"/>
      <c r="R196" s="122"/>
      <c r="S196" s="123"/>
      <c r="T196" s="223" t="s">
        <v>138</v>
      </c>
      <c r="U196" s="237" t="s">
        <v>138</v>
      </c>
      <c r="V196" s="207"/>
      <c r="W196" s="243"/>
      <c r="X196" s="219">
        <v>0.42</v>
      </c>
      <c r="Y196" s="252" t="s">
        <v>37</v>
      </c>
    </row>
    <row r="197" spans="2:27" x14ac:dyDescent="0.25">
      <c r="B197" s="34">
        <v>44896</v>
      </c>
      <c r="C197" s="51"/>
      <c r="D197" s="151">
        <v>0.628</v>
      </c>
      <c r="E197" s="150"/>
      <c r="F197" s="150"/>
      <c r="G197" s="150"/>
      <c r="H197" s="150"/>
      <c r="I197" s="125"/>
      <c r="J197" s="231">
        <v>0.47399999999999998</v>
      </c>
      <c r="K197" s="125"/>
      <c r="L197" s="26"/>
      <c r="M197" s="125"/>
      <c r="N197" s="52"/>
      <c r="O197" s="233"/>
      <c r="P197" s="269"/>
      <c r="Q197" s="125"/>
      <c r="R197" s="122"/>
      <c r="S197" s="123"/>
      <c r="T197" s="223" t="s">
        <v>138</v>
      </c>
      <c r="U197" s="237" t="s">
        <v>138</v>
      </c>
      <c r="V197" s="207"/>
      <c r="W197" s="243"/>
      <c r="X197" s="219">
        <v>0.40600000000000003</v>
      </c>
      <c r="Y197" s="252" t="s">
        <v>37</v>
      </c>
    </row>
    <row r="198" spans="2:27" x14ac:dyDescent="0.25">
      <c r="B198" s="34">
        <v>44900</v>
      </c>
      <c r="C198" s="125"/>
      <c r="D198" s="151">
        <v>0.379</v>
      </c>
      <c r="E198" s="150"/>
      <c r="F198" s="150"/>
      <c r="G198" s="150"/>
      <c r="H198" s="150"/>
      <c r="I198" s="125"/>
      <c r="J198" s="231">
        <v>0.379</v>
      </c>
      <c r="K198" s="125"/>
      <c r="L198" s="26"/>
      <c r="M198" s="125"/>
      <c r="N198" s="52" t="s">
        <v>37</v>
      </c>
      <c r="O198" s="234">
        <v>0.23</v>
      </c>
      <c r="P198" s="269"/>
      <c r="Q198" s="125"/>
      <c r="R198" s="122"/>
      <c r="S198" s="123"/>
      <c r="T198" s="223" t="s">
        <v>138</v>
      </c>
      <c r="U198" s="237" t="s">
        <v>138</v>
      </c>
      <c r="V198" s="207"/>
      <c r="W198" s="243"/>
      <c r="X198" s="219">
        <v>0.46100000000000002</v>
      </c>
      <c r="Y198" s="252" t="s">
        <v>37</v>
      </c>
      <c r="AA198" t="s">
        <v>212</v>
      </c>
    </row>
    <row r="199" spans="2:27" x14ac:dyDescent="0.25">
      <c r="B199" s="34">
        <v>44902</v>
      </c>
      <c r="C199" s="51"/>
      <c r="D199" s="151">
        <v>0.34899999999999998</v>
      </c>
      <c r="E199" s="150"/>
      <c r="F199" s="150"/>
      <c r="G199" s="150"/>
      <c r="H199" s="150"/>
      <c r="I199" s="125"/>
      <c r="J199" s="231">
        <v>0.14000000000000001</v>
      </c>
      <c r="K199" s="125"/>
      <c r="L199" s="26"/>
      <c r="M199" s="125"/>
      <c r="N199" s="52" t="s">
        <v>37</v>
      </c>
      <c r="O199" s="233"/>
      <c r="P199" s="269"/>
      <c r="Q199" s="125"/>
      <c r="R199" s="122"/>
      <c r="S199" s="123"/>
      <c r="T199" s="223" t="s">
        <v>138</v>
      </c>
      <c r="U199" s="237" t="s">
        <v>138</v>
      </c>
      <c r="V199" s="207"/>
      <c r="W199" s="243"/>
      <c r="X199" s="219">
        <v>0.41299999999999998</v>
      </c>
      <c r="Y199" s="252" t="s">
        <v>37</v>
      </c>
    </row>
    <row r="200" spans="2:27" x14ac:dyDescent="0.25">
      <c r="B200" s="34">
        <v>44907</v>
      </c>
      <c r="C200" s="125"/>
      <c r="D200" s="151">
        <v>0.496</v>
      </c>
      <c r="E200" s="150"/>
      <c r="F200" s="150"/>
      <c r="G200" s="150"/>
      <c r="H200" s="150"/>
      <c r="I200" s="125"/>
      <c r="J200" s="231">
        <v>0.114</v>
      </c>
      <c r="K200" s="125"/>
      <c r="L200" s="26"/>
      <c r="M200" s="125"/>
      <c r="N200" s="52" t="s">
        <v>37</v>
      </c>
      <c r="O200" s="234">
        <v>0.14799999999999999</v>
      </c>
      <c r="P200" s="269"/>
      <c r="Q200" s="125"/>
      <c r="R200" s="122"/>
      <c r="S200" s="123"/>
      <c r="T200" s="223" t="s">
        <v>138</v>
      </c>
      <c r="U200" s="237" t="s">
        <v>138</v>
      </c>
      <c r="V200" s="207"/>
      <c r="W200" s="243"/>
      <c r="X200" s="219">
        <v>0.40600000000000003</v>
      </c>
      <c r="Y200" s="252" t="s">
        <v>37</v>
      </c>
    </row>
    <row r="201" spans="2:27" x14ac:dyDescent="0.25">
      <c r="B201" s="34">
        <v>44910</v>
      </c>
      <c r="C201" s="51"/>
      <c r="D201" s="151">
        <v>0.624</v>
      </c>
      <c r="E201" s="150"/>
      <c r="F201" s="150"/>
      <c r="G201" s="150"/>
      <c r="H201" s="150"/>
      <c r="I201" s="125"/>
      <c r="J201" s="231">
        <v>0.222</v>
      </c>
      <c r="K201" s="125"/>
      <c r="L201" s="26"/>
      <c r="M201" s="125"/>
      <c r="N201" s="52" t="s">
        <v>37</v>
      </c>
      <c r="O201" s="233"/>
      <c r="P201" s="269"/>
      <c r="Q201" s="125"/>
      <c r="R201" s="122"/>
      <c r="S201" s="123"/>
      <c r="T201" s="223" t="s">
        <v>138</v>
      </c>
      <c r="U201" s="237" t="s">
        <v>138</v>
      </c>
      <c r="V201" s="207"/>
      <c r="W201" s="243"/>
      <c r="X201" s="219">
        <v>0.41199999999999998</v>
      </c>
      <c r="Y201" s="252" t="s">
        <v>37</v>
      </c>
      <c r="AA201" t="s">
        <v>213</v>
      </c>
    </row>
    <row r="202" spans="2:27" x14ac:dyDescent="0.25">
      <c r="B202" s="34">
        <v>44914</v>
      </c>
      <c r="C202" s="51"/>
      <c r="D202" s="151">
        <v>0.46500000000000002</v>
      </c>
      <c r="E202" s="150"/>
      <c r="F202" s="150"/>
      <c r="G202" s="150"/>
      <c r="H202" s="150"/>
      <c r="I202" s="125"/>
      <c r="J202" s="231">
        <v>0.46500000000000002</v>
      </c>
      <c r="K202" s="125"/>
      <c r="L202" s="26"/>
      <c r="M202" s="125"/>
      <c r="N202" s="52" t="s">
        <v>37</v>
      </c>
      <c r="O202" s="233">
        <v>0.111</v>
      </c>
      <c r="P202" s="269"/>
      <c r="Q202" s="125"/>
      <c r="R202" s="122"/>
      <c r="S202" s="123"/>
      <c r="T202" s="223" t="s">
        <v>138</v>
      </c>
      <c r="U202" s="237" t="s">
        <v>138</v>
      </c>
      <c r="V202" s="207"/>
      <c r="W202" s="243"/>
      <c r="X202" s="219">
        <v>0.43</v>
      </c>
      <c r="Y202" s="252" t="s">
        <v>37</v>
      </c>
    </row>
    <row r="203" spans="2:27" x14ac:dyDescent="0.25">
      <c r="B203" s="34">
        <v>44917</v>
      </c>
      <c r="C203" s="125"/>
      <c r="D203" s="151">
        <v>0.63500000000000001</v>
      </c>
      <c r="E203" s="150"/>
      <c r="F203" s="150"/>
      <c r="G203" s="150"/>
      <c r="H203" s="150"/>
      <c r="I203" s="125"/>
      <c r="J203" s="231">
        <v>0.112</v>
      </c>
      <c r="K203" s="125"/>
      <c r="L203" s="26"/>
      <c r="M203" s="125"/>
      <c r="N203" s="231">
        <v>0.19600000000000001</v>
      </c>
      <c r="O203" s="233"/>
      <c r="P203" s="269"/>
      <c r="Q203" s="125"/>
      <c r="R203" s="122"/>
      <c r="S203" s="123"/>
      <c r="T203" s="223" t="s">
        <v>138</v>
      </c>
      <c r="U203" s="237" t="s">
        <v>138</v>
      </c>
      <c r="V203" s="207"/>
      <c r="W203" s="243"/>
      <c r="X203" s="219">
        <v>0.33200000000000002</v>
      </c>
      <c r="Y203" s="252" t="s">
        <v>37</v>
      </c>
    </row>
    <row r="204" spans="2:27" x14ac:dyDescent="0.25">
      <c r="B204" s="34">
        <v>44922</v>
      </c>
      <c r="C204" s="125"/>
      <c r="D204" s="151">
        <v>0.40799999999999997</v>
      </c>
      <c r="E204" s="150"/>
      <c r="F204" s="150"/>
      <c r="G204" s="150"/>
      <c r="H204" s="150"/>
      <c r="I204" s="125"/>
      <c r="J204" s="231">
        <v>0.154</v>
      </c>
      <c r="K204" s="125"/>
      <c r="L204" s="26"/>
      <c r="M204" s="125"/>
      <c r="N204" s="52" t="s">
        <v>37</v>
      </c>
      <c r="O204" s="233">
        <v>8.5999999999999993E-2</v>
      </c>
      <c r="P204" s="269"/>
      <c r="Q204" s="125"/>
      <c r="R204" s="122"/>
      <c r="S204" s="123"/>
      <c r="T204" s="223" t="s">
        <v>138</v>
      </c>
      <c r="U204" s="237" t="s">
        <v>138</v>
      </c>
      <c r="V204" s="207"/>
      <c r="W204" s="243"/>
      <c r="X204" s="219">
        <v>0.41099999999999998</v>
      </c>
      <c r="Y204" s="252" t="s">
        <v>37</v>
      </c>
    </row>
    <row r="205" spans="2:27" x14ac:dyDescent="0.25">
      <c r="B205" s="34">
        <v>44924</v>
      </c>
      <c r="C205" s="51"/>
      <c r="D205" s="151">
        <v>0.52800000000000002</v>
      </c>
      <c r="E205" s="150"/>
      <c r="F205" s="150"/>
      <c r="G205" s="150"/>
      <c r="H205" s="150"/>
      <c r="I205" s="125"/>
      <c r="J205" s="231">
        <v>0.13500000000000001</v>
      </c>
      <c r="K205" s="125"/>
      <c r="L205" s="26"/>
      <c r="M205" s="125"/>
      <c r="N205" s="52" t="s">
        <v>37</v>
      </c>
      <c r="O205" s="233"/>
      <c r="P205" s="269"/>
      <c r="Q205" s="125"/>
      <c r="R205" s="122"/>
      <c r="S205" s="123"/>
      <c r="T205" s="223" t="s">
        <v>138</v>
      </c>
      <c r="U205" s="237" t="s">
        <v>138</v>
      </c>
      <c r="V205" s="207"/>
      <c r="W205" s="243"/>
      <c r="X205" s="219">
        <v>0.39300000000000002</v>
      </c>
      <c r="Y205" s="252" t="s">
        <v>37</v>
      </c>
    </row>
    <row r="206" spans="2:27" x14ac:dyDescent="0.25">
      <c r="B206" s="34">
        <v>44929</v>
      </c>
      <c r="C206" s="51"/>
      <c r="D206" s="151">
        <v>0.3</v>
      </c>
      <c r="E206" s="26"/>
      <c r="F206" s="26"/>
      <c r="G206" s="26"/>
      <c r="H206" s="26"/>
      <c r="I206" s="51"/>
      <c r="J206" s="231">
        <v>0.189</v>
      </c>
      <c r="K206" s="51"/>
      <c r="L206" s="26"/>
      <c r="M206" s="51"/>
      <c r="N206" s="52" t="s">
        <v>37</v>
      </c>
      <c r="O206" s="233">
        <v>0.13300000000000001</v>
      </c>
      <c r="P206" s="269"/>
      <c r="Q206" s="51"/>
      <c r="R206" s="122"/>
      <c r="S206" s="123"/>
      <c r="T206" s="223" t="s">
        <v>138</v>
      </c>
      <c r="U206" s="237" t="s">
        <v>138</v>
      </c>
      <c r="V206" s="171"/>
      <c r="W206" s="239"/>
      <c r="X206" s="219">
        <v>0.23</v>
      </c>
      <c r="Y206" s="252" t="s">
        <v>37</v>
      </c>
    </row>
    <row r="207" spans="2:27" x14ac:dyDescent="0.25">
      <c r="B207" s="34">
        <v>44930</v>
      </c>
      <c r="C207" s="51"/>
      <c r="D207" s="151">
        <v>0.373</v>
      </c>
      <c r="E207" s="26"/>
      <c r="F207" s="26"/>
      <c r="G207" s="26"/>
      <c r="H207" s="26"/>
      <c r="I207" s="51"/>
      <c r="J207" s="231">
        <v>0.19900000000000001</v>
      </c>
      <c r="K207" s="51"/>
      <c r="L207" s="26"/>
      <c r="M207" s="51"/>
      <c r="N207" s="52" t="s">
        <v>37</v>
      </c>
      <c r="O207" s="283"/>
      <c r="P207" s="269"/>
      <c r="Q207" s="51"/>
      <c r="R207" s="122"/>
      <c r="S207" s="123"/>
      <c r="T207" s="130" t="s">
        <v>138</v>
      </c>
      <c r="U207" s="226" t="s">
        <v>138</v>
      </c>
      <c r="V207" s="171"/>
      <c r="W207" s="239"/>
      <c r="X207" s="219">
        <v>0.311</v>
      </c>
      <c r="Y207" s="252" t="s">
        <v>37</v>
      </c>
    </row>
    <row r="208" spans="2:27" x14ac:dyDescent="0.25">
      <c r="B208" s="34">
        <v>44935</v>
      </c>
      <c r="C208" s="51"/>
      <c r="D208" s="151">
        <v>0.621</v>
      </c>
      <c r="E208" s="150"/>
      <c r="F208" s="150"/>
      <c r="G208" s="150"/>
      <c r="H208" s="150"/>
      <c r="I208" s="125"/>
      <c r="J208" s="231">
        <v>0.23300000000000001</v>
      </c>
      <c r="K208" s="125"/>
      <c r="L208" s="26"/>
      <c r="M208" s="125"/>
      <c r="N208" s="52" t="s">
        <v>37</v>
      </c>
      <c r="O208" s="233">
        <v>0.109</v>
      </c>
      <c r="P208" s="269"/>
      <c r="Q208" s="125"/>
      <c r="R208" s="122"/>
      <c r="S208" s="123"/>
      <c r="T208" s="223" t="s">
        <v>138</v>
      </c>
      <c r="U208" s="237" t="s">
        <v>138</v>
      </c>
      <c r="V208" s="207"/>
      <c r="W208" s="243"/>
      <c r="X208" s="219">
        <v>0.41</v>
      </c>
      <c r="Y208" s="252" t="s">
        <v>37</v>
      </c>
    </row>
    <row r="209" spans="2:27" x14ac:dyDescent="0.25">
      <c r="B209" s="34">
        <v>44938</v>
      </c>
      <c r="C209" s="125"/>
      <c r="D209" s="151">
        <v>0.90100000000000002</v>
      </c>
      <c r="E209" s="150"/>
      <c r="F209" s="150"/>
      <c r="G209" s="150"/>
      <c r="H209" s="150"/>
      <c r="I209" s="125"/>
      <c r="J209" s="231">
        <v>0.34399999999999997</v>
      </c>
      <c r="K209" s="125"/>
      <c r="L209" s="26"/>
      <c r="M209" s="125"/>
      <c r="N209" s="52" t="s">
        <v>37</v>
      </c>
      <c r="O209" s="233"/>
      <c r="P209" s="269"/>
      <c r="Q209" s="125"/>
      <c r="R209" s="122"/>
      <c r="S209" s="123"/>
      <c r="T209" s="223" t="s">
        <v>138</v>
      </c>
      <c r="U209" s="237" t="s">
        <v>138</v>
      </c>
      <c r="V209" s="207"/>
      <c r="W209" s="243"/>
      <c r="X209" s="219">
        <v>0.45600000000000002</v>
      </c>
      <c r="Y209" s="252" t="s">
        <v>37</v>
      </c>
    </row>
    <row r="210" spans="2:27" x14ac:dyDescent="0.25">
      <c r="B210" s="34">
        <v>44942</v>
      </c>
      <c r="C210" s="125"/>
      <c r="D210" s="151">
        <v>0.35</v>
      </c>
      <c r="E210" s="26"/>
      <c r="F210" s="26"/>
      <c r="G210" s="26"/>
      <c r="H210" s="26"/>
      <c r="I210" s="51"/>
      <c r="J210" s="231">
        <v>0.21</v>
      </c>
      <c r="K210" s="51"/>
      <c r="L210" s="26"/>
      <c r="M210" s="51"/>
      <c r="N210" s="52" t="s">
        <v>37</v>
      </c>
      <c r="O210" s="233">
        <v>0.13</v>
      </c>
      <c r="P210" s="269"/>
      <c r="Q210" s="51"/>
      <c r="R210" s="122"/>
      <c r="S210" s="123"/>
      <c r="T210" s="223" t="s">
        <v>138</v>
      </c>
      <c r="U210" s="237" t="s">
        <v>138</v>
      </c>
      <c r="V210" s="171"/>
      <c r="W210" s="239"/>
      <c r="X210" s="219">
        <v>0.33900000000000002</v>
      </c>
      <c r="Y210" s="252" t="s">
        <v>37</v>
      </c>
    </row>
    <row r="211" spans="2:27" x14ac:dyDescent="0.25">
      <c r="B211" s="34">
        <v>44945</v>
      </c>
      <c r="C211" s="125"/>
      <c r="D211" s="151">
        <v>0.51800000000000002</v>
      </c>
      <c r="E211" s="150"/>
      <c r="F211" s="150"/>
      <c r="G211" s="150"/>
      <c r="H211" s="150"/>
      <c r="I211" s="125"/>
      <c r="J211" s="231">
        <v>0.2</v>
      </c>
      <c r="K211" s="125"/>
      <c r="L211" s="26"/>
      <c r="M211" s="125"/>
      <c r="N211" s="52" t="s">
        <v>37</v>
      </c>
      <c r="O211" s="233"/>
      <c r="P211" s="269"/>
      <c r="Q211" s="125"/>
      <c r="R211" s="122"/>
      <c r="S211" s="123"/>
      <c r="T211" s="223" t="s">
        <v>138</v>
      </c>
      <c r="U211" s="237" t="s">
        <v>138</v>
      </c>
      <c r="V211" s="207"/>
      <c r="W211" s="243"/>
      <c r="X211" s="219">
        <v>0.47</v>
      </c>
      <c r="Y211" s="252" t="s">
        <v>37</v>
      </c>
    </row>
    <row r="212" spans="2:27" x14ac:dyDescent="0.25">
      <c r="B212" s="34">
        <v>44949</v>
      </c>
      <c r="C212" s="125"/>
      <c r="D212" s="151">
        <v>0.29099999999999998</v>
      </c>
      <c r="E212" s="26"/>
      <c r="F212" s="26"/>
      <c r="G212" s="26"/>
      <c r="H212" s="26"/>
      <c r="I212" s="51"/>
      <c r="J212" s="231">
        <v>0.20200000000000001</v>
      </c>
      <c r="K212" s="51"/>
      <c r="L212" s="26"/>
      <c r="M212" s="51"/>
      <c r="N212" s="52" t="s">
        <v>37</v>
      </c>
      <c r="O212" s="233">
        <v>0.115</v>
      </c>
      <c r="P212" s="269"/>
      <c r="Q212" s="51"/>
      <c r="R212" s="122"/>
      <c r="S212" s="123"/>
      <c r="T212" s="223" t="s">
        <v>138</v>
      </c>
      <c r="U212" s="237" t="s">
        <v>138</v>
      </c>
      <c r="V212" s="171"/>
      <c r="W212" s="239"/>
      <c r="X212" s="219">
        <v>0.57999999999999996</v>
      </c>
      <c r="Y212" s="252" t="s">
        <v>37</v>
      </c>
    </row>
    <row r="213" spans="2:27" x14ac:dyDescent="0.25">
      <c r="B213" s="34">
        <v>44952</v>
      </c>
      <c r="C213" s="125"/>
      <c r="D213" s="151">
        <v>0.42099999999999999</v>
      </c>
      <c r="E213" s="26"/>
      <c r="F213" s="26"/>
      <c r="G213" s="26"/>
      <c r="H213" s="26"/>
      <c r="I213" s="51"/>
      <c r="J213" s="231">
        <v>0.192</v>
      </c>
      <c r="K213" s="51"/>
      <c r="L213" s="26"/>
      <c r="M213" s="51"/>
      <c r="N213" s="52" t="s">
        <v>37</v>
      </c>
      <c r="O213" s="233"/>
      <c r="P213" s="269"/>
      <c r="Q213" s="51"/>
      <c r="R213" s="122"/>
      <c r="S213" s="123"/>
      <c r="T213" s="223" t="s">
        <v>138</v>
      </c>
      <c r="U213" s="237" t="s">
        <v>138</v>
      </c>
      <c r="V213" s="171"/>
      <c r="W213" s="239"/>
      <c r="X213" s="219">
        <v>0.35099999999999998</v>
      </c>
      <c r="Y213" s="252" t="s">
        <v>37</v>
      </c>
    </row>
    <row r="214" spans="2:27" x14ac:dyDescent="0.25">
      <c r="B214" s="34">
        <v>44956</v>
      </c>
      <c r="C214" s="125"/>
      <c r="D214" s="151">
        <v>0.376</v>
      </c>
      <c r="E214" s="150"/>
      <c r="F214" s="150"/>
      <c r="G214" s="150"/>
      <c r="H214" s="150"/>
      <c r="I214" s="125"/>
      <c r="J214" s="231">
        <v>0.251</v>
      </c>
      <c r="K214" s="125"/>
      <c r="L214" s="26"/>
      <c r="M214" s="125"/>
      <c r="N214" s="126" t="s">
        <v>138</v>
      </c>
      <c r="O214" s="233" t="s">
        <v>138</v>
      </c>
      <c r="P214" s="269"/>
      <c r="Q214" s="125"/>
      <c r="R214" s="122"/>
      <c r="S214" s="123"/>
      <c r="T214" s="223" t="s">
        <v>138</v>
      </c>
      <c r="U214" s="237" t="s">
        <v>138</v>
      </c>
      <c r="V214" s="207"/>
      <c r="W214" s="243"/>
      <c r="X214" s="219">
        <v>0.123</v>
      </c>
      <c r="Y214" s="252" t="s">
        <v>37</v>
      </c>
    </row>
    <row r="215" spans="2:27" x14ac:dyDescent="0.25">
      <c r="B215" s="34">
        <v>44959</v>
      </c>
      <c r="C215" s="125"/>
      <c r="D215" s="151">
        <v>0.26300000000000001</v>
      </c>
      <c r="E215" s="26"/>
      <c r="F215" s="26"/>
      <c r="G215" s="26"/>
      <c r="H215" s="26"/>
      <c r="I215" s="51"/>
      <c r="J215" s="231">
        <v>0.127</v>
      </c>
      <c r="K215" s="51"/>
      <c r="L215" s="26"/>
      <c r="M215" s="51"/>
      <c r="N215" s="52"/>
      <c r="O215" s="233"/>
      <c r="P215" s="269"/>
      <c r="Q215" s="51"/>
      <c r="R215" s="122"/>
      <c r="S215" s="123"/>
      <c r="T215" s="223" t="s">
        <v>138</v>
      </c>
      <c r="U215" s="237" t="s">
        <v>138</v>
      </c>
      <c r="V215" s="171"/>
      <c r="W215" s="239"/>
      <c r="X215" s="219">
        <v>0.52900000000000003</v>
      </c>
      <c r="Y215" s="252" t="s">
        <v>37</v>
      </c>
    </row>
    <row r="216" spans="2:27" x14ac:dyDescent="0.25">
      <c r="B216" s="34">
        <v>44963</v>
      </c>
      <c r="C216" s="125"/>
      <c r="D216" s="151">
        <v>0.20200000000000001</v>
      </c>
      <c r="E216" s="26"/>
      <c r="F216" s="26"/>
      <c r="G216" s="26"/>
      <c r="H216" s="26"/>
      <c r="I216" s="51"/>
      <c r="J216" s="231">
        <v>7.2999999999999995E-2</v>
      </c>
      <c r="K216" s="51"/>
      <c r="L216" s="26"/>
      <c r="M216" s="51"/>
      <c r="N216" s="52" t="s">
        <v>37</v>
      </c>
      <c r="O216" s="233">
        <v>8.6999999999999994E-2</v>
      </c>
      <c r="P216" s="269"/>
      <c r="Q216" s="51"/>
      <c r="R216" s="122"/>
      <c r="S216" s="123"/>
      <c r="T216" s="130" t="s">
        <v>138</v>
      </c>
      <c r="U216" s="226" t="s">
        <v>138</v>
      </c>
      <c r="V216" s="171"/>
      <c r="W216" s="239"/>
      <c r="X216" s="219">
        <v>0.58299999999999996</v>
      </c>
      <c r="Y216" s="252" t="s">
        <v>37</v>
      </c>
    </row>
    <row r="217" spans="2:27" x14ac:dyDescent="0.25">
      <c r="B217" s="34">
        <v>44966</v>
      </c>
      <c r="C217" s="125"/>
      <c r="D217" s="151">
        <v>0.64500000000000002</v>
      </c>
      <c r="E217" s="150"/>
      <c r="F217" s="150"/>
      <c r="G217" s="150"/>
      <c r="H217" s="150"/>
      <c r="I217" s="125"/>
      <c r="J217" s="231">
        <v>0.24099999999999999</v>
      </c>
      <c r="K217" s="125"/>
      <c r="L217" s="26"/>
      <c r="M217" s="125"/>
      <c r="N217" s="52" t="s">
        <v>37</v>
      </c>
      <c r="O217" s="233"/>
      <c r="P217" s="269"/>
      <c r="Q217" s="125"/>
      <c r="R217" s="122"/>
      <c r="S217" s="123"/>
      <c r="T217" s="223" t="s">
        <v>138</v>
      </c>
      <c r="U217" s="237" t="s">
        <v>138</v>
      </c>
      <c r="V217" s="207"/>
      <c r="W217" s="243"/>
      <c r="X217" s="219">
        <v>0.68799999999999994</v>
      </c>
      <c r="Y217" s="252" t="s">
        <v>37</v>
      </c>
      <c r="AA217" t="s">
        <v>215</v>
      </c>
    </row>
    <row r="218" spans="2:27" x14ac:dyDescent="0.25">
      <c r="B218" s="34">
        <v>44970</v>
      </c>
      <c r="C218" s="125"/>
      <c r="D218" s="151">
        <v>0.46100000000000002</v>
      </c>
      <c r="E218" s="26"/>
      <c r="F218" s="26"/>
      <c r="G218" s="26"/>
      <c r="H218" s="26"/>
      <c r="I218" s="51"/>
      <c r="J218" s="231">
        <v>0.13600000000000001</v>
      </c>
      <c r="K218" s="51"/>
      <c r="L218" s="26"/>
      <c r="M218" s="51"/>
      <c r="N218" s="52" t="s">
        <v>37</v>
      </c>
      <c r="O218" s="233">
        <v>0.125</v>
      </c>
      <c r="P218" s="269"/>
      <c r="Q218" s="51"/>
      <c r="R218" s="122"/>
      <c r="S218" s="123"/>
      <c r="T218" s="223">
        <v>6.9000000000000006E-2</v>
      </c>
      <c r="U218" s="237" t="s">
        <v>138</v>
      </c>
      <c r="V218" s="171"/>
      <c r="W218" s="239"/>
      <c r="X218" s="219">
        <v>0.35399999999999998</v>
      </c>
      <c r="Y218" s="252" t="s">
        <v>37</v>
      </c>
    </row>
    <row r="219" spans="2:27" x14ac:dyDescent="0.25">
      <c r="B219" s="34">
        <v>44972</v>
      </c>
      <c r="C219" s="125"/>
      <c r="D219" s="151">
        <v>0.308</v>
      </c>
      <c r="E219" s="26"/>
      <c r="F219" s="26"/>
      <c r="G219" s="26"/>
      <c r="H219" s="26"/>
      <c r="I219" s="51"/>
      <c r="J219" s="231">
        <v>8.1000000000000003E-2</v>
      </c>
      <c r="K219" s="51"/>
      <c r="L219" s="26"/>
      <c r="M219" s="51"/>
      <c r="N219" s="52" t="s">
        <v>37</v>
      </c>
      <c r="O219" s="233">
        <v>9.0999999999999998E-2</v>
      </c>
      <c r="P219" s="236">
        <v>0.109</v>
      </c>
      <c r="Q219" s="51"/>
      <c r="R219" s="122" t="s">
        <v>37</v>
      </c>
      <c r="S219" s="123" t="s">
        <v>37</v>
      </c>
      <c r="T219" s="130" t="s">
        <v>138</v>
      </c>
      <c r="U219" s="226" t="s">
        <v>138</v>
      </c>
      <c r="V219" s="257" t="s">
        <v>199</v>
      </c>
      <c r="W219" s="229" t="s">
        <v>37</v>
      </c>
      <c r="X219" s="219">
        <v>0.38900000000000001</v>
      </c>
      <c r="Y219" s="252" t="s">
        <v>37</v>
      </c>
    </row>
    <row r="220" spans="2:27" x14ac:dyDescent="0.25">
      <c r="B220" s="34">
        <v>44974</v>
      </c>
      <c r="C220" s="125"/>
      <c r="D220" s="151">
        <v>0.184</v>
      </c>
      <c r="E220" s="150"/>
      <c r="F220" s="150"/>
      <c r="G220" s="150"/>
      <c r="H220" s="150"/>
      <c r="I220" s="125"/>
      <c r="J220" s="231">
        <v>0.10299999999999999</v>
      </c>
      <c r="K220" s="125"/>
      <c r="L220" s="26"/>
      <c r="M220" s="125"/>
      <c r="N220" s="52" t="s">
        <v>37</v>
      </c>
      <c r="O220" s="233">
        <v>9.8000000000000004E-2</v>
      </c>
      <c r="P220" s="236">
        <v>0.127</v>
      </c>
      <c r="Q220" s="125"/>
      <c r="R220" s="122"/>
      <c r="S220" s="123"/>
      <c r="T220" s="223" t="s">
        <v>138</v>
      </c>
      <c r="U220" s="237" t="s">
        <v>138</v>
      </c>
      <c r="V220" s="257" t="s">
        <v>199</v>
      </c>
      <c r="W220" s="229"/>
      <c r="X220" s="219">
        <v>0.435</v>
      </c>
      <c r="Y220" s="252"/>
    </row>
    <row r="221" spans="2:27" x14ac:dyDescent="0.25">
      <c r="B221" s="34">
        <v>44977</v>
      </c>
      <c r="C221" s="125"/>
      <c r="D221" s="151">
        <v>0.38800000000000001</v>
      </c>
      <c r="E221" s="26"/>
      <c r="F221" s="26"/>
      <c r="G221" s="26"/>
      <c r="H221" s="26"/>
      <c r="I221" s="51"/>
      <c r="J221" s="231">
        <v>0.45900000000000002</v>
      </c>
      <c r="K221" s="51"/>
      <c r="L221" s="26"/>
      <c r="M221" s="51"/>
      <c r="N221" s="52" t="s">
        <v>37</v>
      </c>
      <c r="O221" s="233">
        <v>8.1000000000000003E-2</v>
      </c>
      <c r="P221" s="236">
        <v>9.1999999999999998E-2</v>
      </c>
      <c r="Q221" s="51"/>
      <c r="R221" s="122"/>
      <c r="S221" s="123"/>
      <c r="T221" s="223" t="s">
        <v>138</v>
      </c>
      <c r="U221" s="237" t="s">
        <v>138</v>
      </c>
      <c r="V221" s="257" t="s">
        <v>199</v>
      </c>
      <c r="W221" s="229"/>
      <c r="X221" s="249" t="s">
        <v>138</v>
      </c>
      <c r="Y221" s="252"/>
    </row>
    <row r="222" spans="2:27" x14ac:dyDescent="0.25">
      <c r="B222" s="34">
        <v>44979</v>
      </c>
      <c r="C222" s="125"/>
      <c r="D222" s="151">
        <v>0.27800000000000002</v>
      </c>
      <c r="E222" s="26"/>
      <c r="F222" s="26"/>
      <c r="G222" s="26"/>
      <c r="H222" s="26"/>
      <c r="I222" s="51"/>
      <c r="J222" s="231">
        <v>0.13100000000000001</v>
      </c>
      <c r="K222" s="51"/>
      <c r="L222" s="26"/>
      <c r="M222" s="51"/>
      <c r="N222" s="52" t="s">
        <v>37</v>
      </c>
      <c r="O222" s="233">
        <v>6.4000000000000001E-2</v>
      </c>
      <c r="P222" s="236">
        <v>9.1999999999999998E-2</v>
      </c>
      <c r="Q222" s="51"/>
      <c r="R222" s="122" t="s">
        <v>37</v>
      </c>
      <c r="S222" s="123" t="s">
        <v>37</v>
      </c>
      <c r="T222" s="130" t="s">
        <v>138</v>
      </c>
      <c r="U222" s="226" t="s">
        <v>138</v>
      </c>
      <c r="V222" s="257" t="s">
        <v>199</v>
      </c>
      <c r="W222" s="229" t="s">
        <v>37</v>
      </c>
      <c r="X222" s="249" t="s">
        <v>138</v>
      </c>
      <c r="Y222" s="252" t="s">
        <v>37</v>
      </c>
    </row>
    <row r="223" spans="2:27" x14ac:dyDescent="0.25">
      <c r="B223" s="34">
        <v>44981</v>
      </c>
      <c r="C223" s="125"/>
      <c r="D223" s="151">
        <v>0.26700000000000002</v>
      </c>
      <c r="E223" s="150"/>
      <c r="F223" s="150"/>
      <c r="G223" s="150"/>
      <c r="H223" s="150"/>
      <c r="I223" s="125"/>
      <c r="J223" s="231">
        <v>0.188</v>
      </c>
      <c r="K223" s="125"/>
      <c r="L223" s="26"/>
      <c r="M223" s="125"/>
      <c r="N223" s="52" t="s">
        <v>37</v>
      </c>
      <c r="O223" s="233">
        <v>0.111</v>
      </c>
      <c r="P223" s="236">
        <v>0.128</v>
      </c>
      <c r="Q223" s="125"/>
      <c r="R223" s="122"/>
      <c r="S223" s="123"/>
      <c r="T223" s="223">
        <v>0.32</v>
      </c>
      <c r="U223" s="237">
        <v>0.32300000000000001</v>
      </c>
      <c r="V223" s="257" t="s">
        <v>199</v>
      </c>
      <c r="W223" s="243"/>
      <c r="X223" s="219">
        <v>0.435</v>
      </c>
      <c r="Y223" s="252"/>
    </row>
    <row r="224" spans="2:27" ht="14.25" customHeight="1" x14ac:dyDescent="0.25">
      <c r="B224" s="34">
        <v>44984</v>
      </c>
      <c r="C224" s="125"/>
      <c r="D224" s="151">
        <v>0.21299999999999999</v>
      </c>
      <c r="E224" s="26"/>
      <c r="F224" s="26"/>
      <c r="G224" s="26"/>
      <c r="H224" s="26"/>
      <c r="I224" s="51"/>
      <c r="J224" s="231">
        <v>0.123</v>
      </c>
      <c r="K224" s="51"/>
      <c r="L224" s="26"/>
      <c r="M224" s="51"/>
      <c r="N224" s="52" t="s">
        <v>37</v>
      </c>
      <c r="O224" s="233" t="s">
        <v>138</v>
      </c>
      <c r="P224" s="236" t="s">
        <v>138</v>
      </c>
      <c r="Q224" s="51"/>
      <c r="R224" s="122" t="s">
        <v>37</v>
      </c>
      <c r="S224" s="123" t="s">
        <v>216</v>
      </c>
      <c r="T224" s="223" t="s">
        <v>138</v>
      </c>
      <c r="U224" s="237" t="s">
        <v>138</v>
      </c>
      <c r="V224" s="257" t="s">
        <v>199</v>
      </c>
      <c r="W224" s="229" t="s">
        <v>37</v>
      </c>
      <c r="X224" s="249" t="s">
        <v>138</v>
      </c>
      <c r="Y224" s="252" t="s">
        <v>37</v>
      </c>
    </row>
    <row r="225" spans="2:27" x14ac:dyDescent="0.25">
      <c r="B225" s="34">
        <v>44986</v>
      </c>
      <c r="C225" s="125"/>
      <c r="D225" s="151">
        <v>0.307</v>
      </c>
      <c r="E225" s="26"/>
      <c r="F225" s="26"/>
      <c r="G225" s="26"/>
      <c r="H225" s="26"/>
      <c r="I225" s="51"/>
      <c r="J225" s="231">
        <v>6.6000000000000003E-2</v>
      </c>
      <c r="K225" s="51"/>
      <c r="L225" s="26"/>
      <c r="M225" s="51"/>
      <c r="N225" s="52" t="s">
        <v>37</v>
      </c>
      <c r="O225" s="234" t="s">
        <v>138</v>
      </c>
      <c r="P225" s="236" t="s">
        <v>138</v>
      </c>
      <c r="Q225" s="51"/>
      <c r="R225" s="122"/>
      <c r="S225" s="123"/>
      <c r="T225" s="130" t="s">
        <v>138</v>
      </c>
      <c r="U225" s="226" t="s">
        <v>138</v>
      </c>
      <c r="V225" s="257" t="s">
        <v>199</v>
      </c>
      <c r="W225" s="239"/>
      <c r="X225" s="219">
        <v>0.123</v>
      </c>
      <c r="Y225" s="252"/>
    </row>
    <row r="226" spans="2:27" ht="15" customHeight="1" x14ac:dyDescent="0.25">
      <c r="B226" s="34">
        <v>44988</v>
      </c>
      <c r="C226" s="125"/>
      <c r="D226" s="151">
        <v>0.38200000000000001</v>
      </c>
      <c r="E226" s="150"/>
      <c r="F226" s="150"/>
      <c r="G226" s="150"/>
      <c r="H226" s="150"/>
      <c r="I226" s="125"/>
      <c r="J226" s="231">
        <v>0.14000000000000001</v>
      </c>
      <c r="K226" s="125"/>
      <c r="L226" s="26"/>
      <c r="M226" s="125"/>
      <c r="N226" s="52" t="s">
        <v>37</v>
      </c>
      <c r="O226" s="233">
        <v>0.10199999999999999</v>
      </c>
      <c r="P226" s="236">
        <v>0.11899999999999999</v>
      </c>
      <c r="Q226" s="125"/>
      <c r="R226" s="122"/>
      <c r="S226" s="123"/>
      <c r="T226" s="223" t="s">
        <v>138</v>
      </c>
      <c r="U226" s="237" t="s">
        <v>138</v>
      </c>
      <c r="V226" s="257" t="s">
        <v>199</v>
      </c>
      <c r="W226" s="243"/>
      <c r="X226" s="219">
        <v>0.17299999999999999</v>
      </c>
      <c r="Y226" s="252"/>
    </row>
    <row r="227" spans="2:27" x14ac:dyDescent="0.25">
      <c r="B227" s="34">
        <v>44991</v>
      </c>
      <c r="C227" s="125"/>
      <c r="D227" s="151">
        <v>0.24</v>
      </c>
      <c r="E227" s="150"/>
      <c r="F227" s="150"/>
      <c r="G227" s="150"/>
      <c r="H227" s="150"/>
      <c r="I227" s="125"/>
      <c r="J227" s="231">
        <v>7.4999999999999997E-2</v>
      </c>
      <c r="K227" s="125"/>
      <c r="L227" s="26"/>
      <c r="M227" s="125"/>
      <c r="N227" s="52" t="s">
        <v>37</v>
      </c>
      <c r="O227" s="233" t="s">
        <v>138</v>
      </c>
      <c r="P227" s="236" t="s">
        <v>138</v>
      </c>
      <c r="Q227" s="125"/>
      <c r="R227" s="122" t="s">
        <v>37</v>
      </c>
      <c r="S227" s="123" t="s">
        <v>37</v>
      </c>
      <c r="T227" s="223" t="s">
        <v>138</v>
      </c>
      <c r="U227" s="237" t="s">
        <v>138</v>
      </c>
      <c r="V227" s="257" t="s">
        <v>199</v>
      </c>
      <c r="W227" s="229" t="s">
        <v>37</v>
      </c>
      <c r="X227" s="219">
        <v>0.41899999999999998</v>
      </c>
      <c r="Y227" s="252" t="s">
        <v>37</v>
      </c>
      <c r="AA227" t="s">
        <v>219</v>
      </c>
    </row>
    <row r="228" spans="2:27" x14ac:dyDescent="0.25">
      <c r="B228" s="34">
        <v>44993</v>
      </c>
      <c r="C228" s="125"/>
      <c r="D228" s="151">
        <v>0.193</v>
      </c>
      <c r="E228" s="26"/>
      <c r="F228" s="26"/>
      <c r="G228" s="26"/>
      <c r="H228" s="26"/>
      <c r="I228" s="51"/>
      <c r="J228" s="231">
        <v>7.2999999999999995E-2</v>
      </c>
      <c r="K228" s="51"/>
      <c r="L228" s="26"/>
      <c r="M228" s="51"/>
      <c r="N228" s="52" t="s">
        <v>37</v>
      </c>
      <c r="O228" s="233" t="s">
        <v>138</v>
      </c>
      <c r="P228" s="236" t="s">
        <v>138</v>
      </c>
      <c r="Q228" s="51"/>
      <c r="R228" s="122"/>
      <c r="S228" s="123"/>
      <c r="T228" s="223" t="s">
        <v>138</v>
      </c>
      <c r="U228" s="237" t="s">
        <v>138</v>
      </c>
      <c r="V228" s="257" t="s">
        <v>199</v>
      </c>
      <c r="W228" s="239"/>
      <c r="X228" s="219">
        <v>0.71099999999999997</v>
      </c>
      <c r="Y228" s="252"/>
    </row>
    <row r="229" spans="2:27" x14ac:dyDescent="0.25">
      <c r="B229" s="34">
        <v>44995</v>
      </c>
      <c r="C229" s="125"/>
      <c r="D229" s="151">
        <v>0.26400000000000001</v>
      </c>
      <c r="E229" s="150"/>
      <c r="F229" s="150"/>
      <c r="G229" s="150"/>
      <c r="H229" s="150"/>
      <c r="I229" s="125"/>
      <c r="J229" s="231">
        <v>9.6000000000000002E-2</v>
      </c>
      <c r="K229" s="125"/>
      <c r="L229" s="26"/>
      <c r="M229" s="125"/>
      <c r="N229" s="52" t="s">
        <v>37</v>
      </c>
      <c r="O229" s="233">
        <v>7.5999999999999998E-2</v>
      </c>
      <c r="P229" s="236" t="s">
        <v>138</v>
      </c>
      <c r="Q229" s="125"/>
      <c r="R229" s="122"/>
      <c r="S229" s="123"/>
      <c r="T229" s="223" t="s">
        <v>138</v>
      </c>
      <c r="U229" s="237" t="s">
        <v>138</v>
      </c>
      <c r="V229" s="257" t="s">
        <v>199</v>
      </c>
      <c r="W229" s="243"/>
      <c r="X229" s="219">
        <v>0.78500000000000003</v>
      </c>
      <c r="Y229" s="252"/>
    </row>
    <row r="230" spans="2:27" x14ac:dyDescent="0.25">
      <c r="B230" s="34">
        <v>44998</v>
      </c>
      <c r="C230" s="125"/>
      <c r="D230" s="151">
        <v>0.189</v>
      </c>
      <c r="E230" s="150"/>
      <c r="F230" s="150"/>
      <c r="G230" s="150"/>
      <c r="H230" s="150"/>
      <c r="I230" s="125"/>
      <c r="J230" s="231">
        <v>0.16500000000000001</v>
      </c>
      <c r="K230" s="125"/>
      <c r="L230" s="26"/>
      <c r="M230" s="125"/>
      <c r="N230" s="52" t="s">
        <v>37</v>
      </c>
      <c r="O230" s="233">
        <v>0.109</v>
      </c>
      <c r="P230" s="236" t="s">
        <v>138</v>
      </c>
      <c r="Q230" s="125"/>
      <c r="R230" s="122" t="s">
        <v>37</v>
      </c>
      <c r="S230" s="123" t="s">
        <v>37</v>
      </c>
      <c r="T230" s="223" t="s">
        <v>138</v>
      </c>
      <c r="U230" s="237" t="s">
        <v>138</v>
      </c>
      <c r="V230" s="257" t="s">
        <v>199</v>
      </c>
      <c r="W230" s="229" t="s">
        <v>37</v>
      </c>
      <c r="X230" s="219">
        <v>0.56899999999999995</v>
      </c>
      <c r="Y230" s="252" t="s">
        <v>37</v>
      </c>
    </row>
    <row r="231" spans="2:27" x14ac:dyDescent="0.25">
      <c r="B231" s="34">
        <v>45000</v>
      </c>
      <c r="C231" s="125"/>
      <c r="D231" s="151">
        <v>0.28100000000000003</v>
      </c>
      <c r="E231" s="150"/>
      <c r="F231" s="150"/>
      <c r="G231" s="150"/>
      <c r="H231" s="150"/>
      <c r="I231" s="125"/>
      <c r="J231" s="231">
        <v>0.13700000000000001</v>
      </c>
      <c r="K231" s="125"/>
      <c r="L231" s="26"/>
      <c r="M231" s="125"/>
      <c r="N231" s="52" t="s">
        <v>37</v>
      </c>
      <c r="O231" s="233">
        <v>0.10100000000000001</v>
      </c>
      <c r="P231" s="236">
        <v>6.5000000000000002E-2</v>
      </c>
      <c r="Q231" s="125"/>
      <c r="R231" s="122"/>
      <c r="S231" s="123"/>
      <c r="T231" s="223" t="s">
        <v>138</v>
      </c>
      <c r="U231" s="237" t="s">
        <v>138</v>
      </c>
      <c r="V231" s="257" t="s">
        <v>199</v>
      </c>
      <c r="W231" s="243"/>
      <c r="X231" s="219">
        <v>0.747</v>
      </c>
      <c r="Y231" s="252"/>
    </row>
    <row r="232" spans="2:27" x14ac:dyDescent="0.25">
      <c r="B232" s="34">
        <v>45002</v>
      </c>
      <c r="C232" s="125"/>
      <c r="D232" s="151">
        <v>0.33600000000000002</v>
      </c>
      <c r="E232" s="150"/>
      <c r="F232" s="150"/>
      <c r="G232" s="150"/>
      <c r="H232" s="150"/>
      <c r="I232" s="125"/>
      <c r="J232" s="231">
        <v>0.17799999999999999</v>
      </c>
      <c r="K232" s="125"/>
      <c r="L232" s="26"/>
      <c r="M232" s="125"/>
      <c r="N232" s="52" t="s">
        <v>37</v>
      </c>
      <c r="O232" s="233">
        <v>0.111</v>
      </c>
      <c r="P232" s="236">
        <v>7.2999999999999995E-2</v>
      </c>
      <c r="Q232" s="125"/>
      <c r="R232" s="122"/>
      <c r="S232" s="123"/>
      <c r="T232" s="223" t="s">
        <v>138</v>
      </c>
      <c r="U232" s="237" t="s">
        <v>138</v>
      </c>
      <c r="V232" s="257" t="s">
        <v>199</v>
      </c>
      <c r="W232" s="243"/>
      <c r="X232" s="219">
        <v>0.71399999999999997</v>
      </c>
      <c r="Y232" s="252"/>
    </row>
    <row r="233" spans="2:27" x14ac:dyDescent="0.25">
      <c r="B233" s="34">
        <v>45005</v>
      </c>
      <c r="C233" s="125"/>
      <c r="D233" s="151">
        <v>0.44400000000000001</v>
      </c>
      <c r="E233" s="150"/>
      <c r="F233" s="150"/>
      <c r="G233" s="150"/>
      <c r="H233" s="150"/>
      <c r="I233" s="125"/>
      <c r="J233" s="231">
        <v>0.23</v>
      </c>
      <c r="K233" s="125"/>
      <c r="L233" s="26"/>
      <c r="M233" s="125"/>
      <c r="N233" s="231">
        <v>0.14000000000000001</v>
      </c>
      <c r="O233" s="233">
        <v>0.104</v>
      </c>
      <c r="P233" s="236">
        <v>7.4999999999999997E-2</v>
      </c>
      <c r="Q233" s="125"/>
      <c r="R233" s="122" t="s">
        <v>37</v>
      </c>
      <c r="S233" s="123" t="s">
        <v>37</v>
      </c>
      <c r="T233" s="223" t="s">
        <v>138</v>
      </c>
      <c r="U233" s="237" t="s">
        <v>138</v>
      </c>
      <c r="V233" s="257" t="s">
        <v>199</v>
      </c>
      <c r="W233" s="229" t="s">
        <v>37</v>
      </c>
      <c r="X233" s="219">
        <v>0.17799999999999999</v>
      </c>
      <c r="Y233" s="252" t="s">
        <v>37</v>
      </c>
    </row>
    <row r="234" spans="2:27" x14ac:dyDescent="0.25">
      <c r="B234" s="34">
        <v>45007</v>
      </c>
      <c r="C234" s="125"/>
      <c r="D234" s="151">
        <v>0.38</v>
      </c>
      <c r="E234" s="150"/>
      <c r="F234" s="150"/>
      <c r="G234" s="150"/>
      <c r="H234" s="150"/>
      <c r="I234" s="125"/>
      <c r="J234" s="231">
        <v>0.17599999999999999</v>
      </c>
      <c r="K234" s="125"/>
      <c r="L234" s="26"/>
      <c r="M234" s="125"/>
      <c r="N234" s="52" t="s">
        <v>37</v>
      </c>
      <c r="O234" s="233">
        <v>0.112</v>
      </c>
      <c r="P234" s="236">
        <v>6.5000000000000002E-2</v>
      </c>
      <c r="Q234" s="125"/>
      <c r="R234" s="122"/>
      <c r="S234" s="123"/>
      <c r="T234" s="223" t="s">
        <v>138</v>
      </c>
      <c r="U234" s="237" t="s">
        <v>138</v>
      </c>
      <c r="V234" s="257" t="s">
        <v>199</v>
      </c>
      <c r="W234" s="243"/>
      <c r="X234" s="219">
        <v>0.52400000000000002</v>
      </c>
      <c r="Y234" s="252"/>
    </row>
    <row r="235" spans="2:27" x14ac:dyDescent="0.25">
      <c r="B235" s="34">
        <v>45009</v>
      </c>
      <c r="C235" s="125"/>
      <c r="D235" s="151">
        <v>0.255</v>
      </c>
      <c r="E235" s="150"/>
      <c r="F235" s="150"/>
      <c r="G235" s="150"/>
      <c r="H235" s="150"/>
      <c r="I235" s="125"/>
      <c r="J235" s="231">
        <v>0.19500000000000001</v>
      </c>
      <c r="K235" s="125"/>
      <c r="L235" s="26"/>
      <c r="M235" s="125"/>
      <c r="N235" s="52" t="s">
        <v>37</v>
      </c>
      <c r="O235" s="233">
        <v>0.10299999999999999</v>
      </c>
      <c r="P235" s="236">
        <v>7.2999999999999995E-2</v>
      </c>
      <c r="Q235" s="125"/>
      <c r="R235" s="122"/>
      <c r="S235" s="123"/>
      <c r="T235" s="223" t="s">
        <v>138</v>
      </c>
      <c r="U235" s="237" t="s">
        <v>138</v>
      </c>
      <c r="V235" s="257" t="s">
        <v>199</v>
      </c>
      <c r="W235" s="243"/>
      <c r="X235" s="219">
        <v>0.19400000000000001</v>
      </c>
      <c r="Y235" s="252"/>
    </row>
    <row r="236" spans="2:27" x14ac:dyDescent="0.25">
      <c r="B236" s="34">
        <v>45012</v>
      </c>
      <c r="C236" s="125"/>
      <c r="D236" s="151">
        <v>0.192</v>
      </c>
      <c r="E236" s="150"/>
      <c r="F236" s="150"/>
      <c r="G236" s="150"/>
      <c r="H236" s="150"/>
      <c r="I236" s="125"/>
      <c r="J236" s="231">
        <v>0.251</v>
      </c>
      <c r="K236" s="125"/>
      <c r="L236" s="26"/>
      <c r="M236" s="125"/>
      <c r="N236" s="52" t="s">
        <v>37</v>
      </c>
      <c r="O236" s="233">
        <v>9.9000000000000005E-2</v>
      </c>
      <c r="P236" s="236">
        <v>6.4000000000000001E-2</v>
      </c>
      <c r="Q236" s="125"/>
      <c r="R236" s="122" t="s">
        <v>37</v>
      </c>
      <c r="S236" s="123" t="s">
        <v>37</v>
      </c>
      <c r="T236" s="223" t="s">
        <v>138</v>
      </c>
      <c r="U236" s="237" t="s">
        <v>138</v>
      </c>
      <c r="V236" s="257" t="s">
        <v>199</v>
      </c>
      <c r="W236" s="229" t="s">
        <v>37</v>
      </c>
      <c r="X236" s="292" t="s">
        <v>37</v>
      </c>
      <c r="Y236" s="252" t="s">
        <v>37</v>
      </c>
    </row>
    <row r="237" spans="2:27" x14ac:dyDescent="0.25">
      <c r="B237" s="34">
        <v>45014</v>
      </c>
      <c r="C237" s="125"/>
      <c r="D237" s="151">
        <v>0.27100000000000002</v>
      </c>
      <c r="E237" s="150"/>
      <c r="F237" s="150"/>
      <c r="G237" s="150"/>
      <c r="H237" s="150"/>
      <c r="I237" s="125"/>
      <c r="J237" s="231">
        <v>0.20100000000000001</v>
      </c>
      <c r="K237" s="125"/>
      <c r="L237" s="26"/>
      <c r="M237" s="125"/>
      <c r="N237" s="52" t="s">
        <v>37</v>
      </c>
      <c r="O237" s="233">
        <v>0.10100000000000001</v>
      </c>
      <c r="P237" s="236">
        <v>7.8E-2</v>
      </c>
      <c r="Q237" s="125"/>
      <c r="R237" s="122"/>
      <c r="S237" s="123"/>
      <c r="T237" s="223" t="s">
        <v>138</v>
      </c>
      <c r="U237" s="237" t="s">
        <v>138</v>
      </c>
      <c r="V237" s="257" t="s">
        <v>199</v>
      </c>
      <c r="W237" s="243"/>
      <c r="X237" s="292" t="s">
        <v>37</v>
      </c>
      <c r="Y237" s="252"/>
    </row>
    <row r="238" spans="2:27" x14ac:dyDescent="0.25">
      <c r="B238" s="34">
        <v>45016</v>
      </c>
      <c r="C238" s="125"/>
      <c r="D238" s="151">
        <v>0.27600000000000002</v>
      </c>
      <c r="E238" s="150"/>
      <c r="F238" s="150"/>
      <c r="G238" s="150"/>
      <c r="H238" s="150"/>
      <c r="I238" s="125"/>
      <c r="J238" s="231">
        <v>0.16500000000000001</v>
      </c>
      <c r="K238" s="125"/>
      <c r="L238" s="26"/>
      <c r="M238" s="125"/>
      <c r="N238" s="52" t="s">
        <v>37</v>
      </c>
      <c r="O238" s="233">
        <v>0.1</v>
      </c>
      <c r="P238" s="236">
        <v>9.2999999999999999E-2</v>
      </c>
      <c r="Q238" s="125"/>
      <c r="R238" s="122"/>
      <c r="S238" s="123"/>
      <c r="T238" s="223" t="s">
        <v>138</v>
      </c>
      <c r="U238" s="237" t="s">
        <v>138</v>
      </c>
      <c r="V238" s="257" t="s">
        <v>199</v>
      </c>
      <c r="W238" s="243"/>
      <c r="X238" s="292" t="s">
        <v>37</v>
      </c>
      <c r="Y238" s="252"/>
    </row>
    <row r="239" spans="2:27" x14ac:dyDescent="0.25">
      <c r="B239" s="34">
        <v>45019</v>
      </c>
      <c r="C239" s="125"/>
      <c r="D239" s="151">
        <v>0.36499999999999999</v>
      </c>
      <c r="E239" s="150"/>
      <c r="F239" s="150"/>
      <c r="G239" s="150"/>
      <c r="H239" s="150"/>
      <c r="I239" s="125"/>
      <c r="J239" s="231">
        <v>0.21199999999999999</v>
      </c>
      <c r="K239" s="125"/>
      <c r="L239" s="26"/>
      <c r="M239" s="125"/>
      <c r="N239" s="52" t="s">
        <v>37</v>
      </c>
      <c r="O239" s="233">
        <v>0.109</v>
      </c>
      <c r="P239" s="236">
        <v>7.2999999999999995E-2</v>
      </c>
      <c r="Q239" s="125"/>
      <c r="R239" s="122" t="s">
        <v>37</v>
      </c>
      <c r="S239" s="123" t="s">
        <v>37</v>
      </c>
      <c r="T239" s="223" t="s">
        <v>138</v>
      </c>
      <c r="U239" s="237" t="s">
        <v>138</v>
      </c>
      <c r="V239" s="207" t="s">
        <v>138</v>
      </c>
      <c r="W239" s="229" t="s">
        <v>37</v>
      </c>
      <c r="X239" s="292" t="s">
        <v>37</v>
      </c>
      <c r="Y239" s="252" t="s">
        <v>37</v>
      </c>
    </row>
    <row r="240" spans="2:27" ht="14.25" customHeight="1" x14ac:dyDescent="0.25">
      <c r="B240" s="34">
        <v>45020</v>
      </c>
      <c r="C240" s="125"/>
      <c r="D240" s="151">
        <v>0.32300000000000001</v>
      </c>
      <c r="E240" s="150"/>
      <c r="F240" s="150"/>
      <c r="G240" s="150"/>
      <c r="H240" s="150"/>
      <c r="I240" s="125"/>
      <c r="J240" s="231">
        <v>0.192</v>
      </c>
      <c r="K240" s="125"/>
      <c r="L240" s="26"/>
      <c r="M240" s="125"/>
      <c r="N240" s="52" t="s">
        <v>37</v>
      </c>
      <c r="O240" s="233">
        <v>0.14099999999999999</v>
      </c>
      <c r="P240" s="236">
        <v>9.8000000000000004E-2</v>
      </c>
      <c r="Q240" s="125"/>
      <c r="R240" s="122"/>
      <c r="S240" s="123"/>
      <c r="T240" s="223" t="s">
        <v>138</v>
      </c>
      <c r="U240" s="237" t="s">
        <v>138</v>
      </c>
      <c r="V240" s="207" t="s">
        <v>138</v>
      </c>
      <c r="W240" s="243"/>
      <c r="X240" s="292" t="s">
        <v>37</v>
      </c>
      <c r="Y240" s="252"/>
    </row>
    <row r="241" spans="2:25" x14ac:dyDescent="0.25">
      <c r="B241" s="34">
        <v>45028</v>
      </c>
      <c r="C241" s="125"/>
      <c r="D241" s="151">
        <v>0.24399999999999999</v>
      </c>
      <c r="E241" s="150"/>
      <c r="F241" s="150"/>
      <c r="G241" s="150"/>
      <c r="H241" s="150"/>
      <c r="I241" s="125"/>
      <c r="J241" s="231">
        <v>0.20599999999999999</v>
      </c>
      <c r="K241" s="125"/>
      <c r="L241" s="26"/>
      <c r="M241" s="125"/>
      <c r="N241" s="52" t="s">
        <v>37</v>
      </c>
      <c r="O241" s="233">
        <v>0.10299999999999999</v>
      </c>
      <c r="P241" s="236">
        <v>7.3999999999999996E-2</v>
      </c>
      <c r="Q241" s="125"/>
      <c r="R241" s="122" t="s">
        <v>37</v>
      </c>
      <c r="S241" s="123" t="s">
        <v>37</v>
      </c>
      <c r="T241" s="223" t="s">
        <v>138</v>
      </c>
      <c r="U241" s="237" t="s">
        <v>138</v>
      </c>
      <c r="V241" s="207" t="s">
        <v>138</v>
      </c>
      <c r="W241" s="229" t="s">
        <v>37</v>
      </c>
      <c r="X241" s="292" t="s">
        <v>37</v>
      </c>
      <c r="Y241" s="252" t="s">
        <v>37</v>
      </c>
    </row>
    <row r="242" spans="2:25" x14ac:dyDescent="0.25">
      <c r="B242" s="34">
        <v>45030</v>
      </c>
      <c r="C242" s="125"/>
      <c r="D242" s="151">
        <v>0.22900000000000001</v>
      </c>
      <c r="E242" s="26"/>
      <c r="F242" s="26"/>
      <c r="G242" s="26"/>
      <c r="H242" s="26"/>
      <c r="I242" s="51"/>
      <c r="J242" s="231">
        <v>0.23100000000000001</v>
      </c>
      <c r="K242" s="51"/>
      <c r="L242" s="26"/>
      <c r="M242" s="51"/>
      <c r="N242" s="52" t="s">
        <v>37</v>
      </c>
      <c r="O242" s="233">
        <v>0.128</v>
      </c>
      <c r="P242" s="236">
        <v>8.5000000000000006E-2</v>
      </c>
      <c r="Q242" s="51"/>
      <c r="R242" s="122"/>
      <c r="S242" s="123"/>
      <c r="T242" s="223" t="s">
        <v>138</v>
      </c>
      <c r="U242" s="237" t="s">
        <v>138</v>
      </c>
      <c r="V242" s="207" t="s">
        <v>138</v>
      </c>
      <c r="W242" s="239"/>
      <c r="X242" s="292" t="s">
        <v>37</v>
      </c>
      <c r="Y242" s="252"/>
    </row>
    <row r="243" spans="2:25" x14ac:dyDescent="0.25">
      <c r="B243" s="34">
        <v>45033</v>
      </c>
      <c r="C243" s="51"/>
      <c r="D243" s="151">
        <v>0.13</v>
      </c>
      <c r="E243" s="26"/>
      <c r="F243" s="26"/>
      <c r="G243" s="26"/>
      <c r="H243" s="26"/>
      <c r="I243" s="51"/>
      <c r="J243" s="231">
        <v>0.23200000000000001</v>
      </c>
      <c r="K243" s="51"/>
      <c r="L243" s="26"/>
      <c r="M243" s="51"/>
      <c r="N243" s="52" t="s">
        <v>37</v>
      </c>
      <c r="O243" s="233">
        <v>9.4E-2</v>
      </c>
      <c r="P243" s="236">
        <v>7.2999999999999995E-2</v>
      </c>
      <c r="Q243" s="51"/>
      <c r="R243" s="122" t="s">
        <v>217</v>
      </c>
      <c r="S243" s="123" t="s">
        <v>37</v>
      </c>
      <c r="T243" s="130" t="s">
        <v>138</v>
      </c>
      <c r="U243" s="226" t="s">
        <v>138</v>
      </c>
      <c r="V243" s="207" t="s">
        <v>138</v>
      </c>
      <c r="W243" s="229" t="s">
        <v>37</v>
      </c>
      <c r="X243" s="292" t="s">
        <v>37</v>
      </c>
      <c r="Y243" s="252" t="s">
        <v>37</v>
      </c>
    </row>
    <row r="244" spans="2:25" x14ac:dyDescent="0.25">
      <c r="B244" s="34">
        <v>45035</v>
      </c>
      <c r="C244" s="125"/>
      <c r="D244" s="151">
        <v>0.121</v>
      </c>
      <c r="E244" s="150"/>
      <c r="F244" s="150"/>
      <c r="G244" s="150"/>
      <c r="H244" s="150"/>
      <c r="I244" s="125"/>
      <c r="J244" s="231">
        <v>0.19400000000000001</v>
      </c>
      <c r="K244" s="125"/>
      <c r="L244" s="26"/>
      <c r="M244" s="125"/>
      <c r="N244" s="52" t="s">
        <v>37</v>
      </c>
      <c r="O244" s="233">
        <v>0.104</v>
      </c>
      <c r="P244" s="236">
        <v>7.0999999999999994E-2</v>
      </c>
      <c r="Q244" s="125"/>
      <c r="R244" s="122"/>
      <c r="S244" s="123"/>
      <c r="T244" s="223" t="s">
        <v>138</v>
      </c>
      <c r="U244" s="237" t="s">
        <v>138</v>
      </c>
      <c r="V244" s="171" t="s">
        <v>199</v>
      </c>
      <c r="W244" s="243"/>
      <c r="X244" s="292" t="s">
        <v>37</v>
      </c>
      <c r="Y244" s="252"/>
    </row>
    <row r="245" spans="2:25" x14ac:dyDescent="0.25">
      <c r="B245" s="34">
        <v>45037</v>
      </c>
      <c r="C245" s="125"/>
      <c r="D245" s="151">
        <v>0.13</v>
      </c>
      <c r="E245" s="150"/>
      <c r="F245" s="150"/>
      <c r="G245" s="150"/>
      <c r="H245" s="150"/>
      <c r="I245" s="125"/>
      <c r="J245" s="231">
        <v>0.16700000000000001</v>
      </c>
      <c r="K245" s="125"/>
      <c r="L245" s="26"/>
      <c r="M245" s="125"/>
      <c r="N245" s="52" t="s">
        <v>37</v>
      </c>
      <c r="O245" s="233">
        <v>0.122</v>
      </c>
      <c r="P245" s="236">
        <v>8.4000000000000005E-2</v>
      </c>
      <c r="Q245" s="125"/>
      <c r="R245" s="122"/>
      <c r="S245" s="123"/>
      <c r="T245" s="223" t="s">
        <v>138</v>
      </c>
      <c r="U245" s="237" t="s">
        <v>138</v>
      </c>
      <c r="V245" s="171" t="s">
        <v>199</v>
      </c>
      <c r="W245" s="243"/>
      <c r="X245" s="249" t="s">
        <v>138</v>
      </c>
      <c r="Y245" s="252"/>
    </row>
    <row r="246" spans="2:25" x14ac:dyDescent="0.25">
      <c r="B246" s="34">
        <v>45040</v>
      </c>
      <c r="C246" s="51"/>
      <c r="D246" s="151">
        <v>0.18099999999999999</v>
      </c>
      <c r="E246" s="150"/>
      <c r="F246" s="150"/>
      <c r="G246" s="150"/>
      <c r="H246" s="150"/>
      <c r="I246" s="125"/>
      <c r="J246" s="231">
        <v>0.28699999999999998</v>
      </c>
      <c r="K246" s="125"/>
      <c r="L246" s="26"/>
      <c r="M246" s="125"/>
      <c r="N246" s="52" t="s">
        <v>37</v>
      </c>
      <c r="O246" s="233" t="s">
        <v>46</v>
      </c>
      <c r="P246" s="236">
        <v>0.10299999999999999</v>
      </c>
      <c r="Q246" s="125"/>
      <c r="R246" s="122" t="s">
        <v>37</v>
      </c>
      <c r="S246" s="123" t="s">
        <v>37</v>
      </c>
      <c r="T246" s="223" t="s">
        <v>138</v>
      </c>
      <c r="U246" s="237" t="s">
        <v>138</v>
      </c>
      <c r="V246" s="171" t="s">
        <v>199</v>
      </c>
      <c r="W246" s="229" t="s">
        <v>37</v>
      </c>
      <c r="X246" s="292" t="s">
        <v>37</v>
      </c>
      <c r="Y246" s="252" t="s">
        <v>37</v>
      </c>
    </row>
    <row r="247" spans="2:25" x14ac:dyDescent="0.25">
      <c r="B247" s="34">
        <v>45042</v>
      </c>
      <c r="C247" s="125"/>
      <c r="D247" s="151">
        <v>0.13100000000000001</v>
      </c>
      <c r="E247" s="150"/>
      <c r="F247" s="150"/>
      <c r="G247" s="150"/>
      <c r="H247" s="150"/>
      <c r="I247" s="125"/>
      <c r="J247" s="231">
        <v>8.7999999999999995E-2</v>
      </c>
      <c r="K247" s="125"/>
      <c r="L247" s="26"/>
      <c r="M247" s="125"/>
      <c r="N247" s="52" t="s">
        <v>37</v>
      </c>
      <c r="O247" s="233" t="s">
        <v>46</v>
      </c>
      <c r="P247" s="236">
        <v>6.8000000000000005E-2</v>
      </c>
      <c r="Q247" s="125"/>
      <c r="R247" s="122"/>
      <c r="S247" s="123"/>
      <c r="T247" s="223" t="s">
        <v>138</v>
      </c>
      <c r="U247" s="237" t="s">
        <v>138</v>
      </c>
      <c r="V247" s="171" t="s">
        <v>199</v>
      </c>
      <c r="W247" s="243"/>
      <c r="X247" s="292" t="s">
        <v>37</v>
      </c>
      <c r="Y247" s="252"/>
    </row>
    <row r="248" spans="2:25" x14ac:dyDescent="0.25">
      <c r="B248" s="34">
        <v>45044</v>
      </c>
      <c r="C248" s="51"/>
      <c r="D248" s="151">
        <v>0.121</v>
      </c>
      <c r="E248" s="150"/>
      <c r="F248" s="150"/>
      <c r="G248" s="150"/>
      <c r="H248" s="150"/>
      <c r="I248" s="125"/>
      <c r="J248" s="231">
        <v>9.9000000000000005E-2</v>
      </c>
      <c r="K248" s="125"/>
      <c r="L248" s="26"/>
      <c r="M248" s="125"/>
      <c r="N248" s="52" t="s">
        <v>37</v>
      </c>
      <c r="O248" s="233" t="s">
        <v>46</v>
      </c>
      <c r="P248" s="236">
        <v>9.6000000000000002E-2</v>
      </c>
      <c r="Q248" s="125"/>
      <c r="R248" s="122"/>
      <c r="S248" s="123"/>
      <c r="T248" s="223" t="s">
        <v>138</v>
      </c>
      <c r="U248" s="237" t="s">
        <v>138</v>
      </c>
      <c r="V248" s="171" t="s">
        <v>199</v>
      </c>
      <c r="W248" s="243"/>
      <c r="X248" s="292" t="s">
        <v>37</v>
      </c>
      <c r="Y248" s="252"/>
    </row>
    <row r="249" spans="2:25" x14ac:dyDescent="0.25">
      <c r="B249" s="34">
        <v>45048</v>
      </c>
      <c r="C249" s="51"/>
      <c r="D249" s="151">
        <v>0.14399999999999999</v>
      </c>
      <c r="E249" s="150"/>
      <c r="F249" s="150"/>
      <c r="G249" s="150"/>
      <c r="H249" s="150"/>
      <c r="I249" s="125"/>
      <c r="J249" s="231">
        <v>9.5000000000000001E-2</v>
      </c>
      <c r="K249" s="125"/>
      <c r="L249" s="26"/>
      <c r="M249" s="125"/>
      <c r="N249" s="231">
        <v>0.10199999999999999</v>
      </c>
      <c r="O249" s="233" t="s">
        <v>46</v>
      </c>
      <c r="P249" s="236" t="s">
        <v>138</v>
      </c>
      <c r="Q249" s="125"/>
      <c r="R249" s="122" t="s">
        <v>37</v>
      </c>
      <c r="S249" s="123" t="s">
        <v>37</v>
      </c>
      <c r="T249" s="223" t="s">
        <v>138</v>
      </c>
      <c r="U249" s="237" t="s">
        <v>138</v>
      </c>
      <c r="V249" s="171" t="s">
        <v>199</v>
      </c>
      <c r="W249" s="229" t="s">
        <v>37</v>
      </c>
      <c r="X249" s="249">
        <v>0.16300000000000001</v>
      </c>
      <c r="Y249" s="252" t="s">
        <v>37</v>
      </c>
    </row>
    <row r="250" spans="2:25" x14ac:dyDescent="0.25">
      <c r="B250" s="34">
        <v>45049</v>
      </c>
      <c r="C250" s="125"/>
      <c r="D250" s="151">
        <v>0.129</v>
      </c>
      <c r="E250" s="150"/>
      <c r="F250" s="150"/>
      <c r="G250" s="150"/>
      <c r="H250" s="150"/>
      <c r="I250" s="125"/>
      <c r="J250" s="231">
        <v>8.4000000000000005E-2</v>
      </c>
      <c r="K250" s="125"/>
      <c r="L250" s="26"/>
      <c r="M250" s="125"/>
      <c r="N250" s="231">
        <v>9.2999999999999999E-2</v>
      </c>
      <c r="O250" s="233" t="s">
        <v>46</v>
      </c>
      <c r="P250" s="236" t="s">
        <v>138</v>
      </c>
      <c r="Q250" s="125"/>
      <c r="R250" s="122"/>
      <c r="S250" s="123"/>
      <c r="T250" s="223" t="s">
        <v>138</v>
      </c>
      <c r="U250" s="237" t="s">
        <v>138</v>
      </c>
      <c r="V250" s="171" t="s">
        <v>199</v>
      </c>
      <c r="W250" s="229"/>
      <c r="X250" s="249">
        <v>0.129</v>
      </c>
      <c r="Y250" s="252"/>
    </row>
    <row r="251" spans="2:25" x14ac:dyDescent="0.25">
      <c r="B251" s="34">
        <v>45051</v>
      </c>
      <c r="C251" s="125"/>
      <c r="D251" s="151">
        <v>0.14000000000000001</v>
      </c>
      <c r="E251" s="150"/>
      <c r="F251" s="150"/>
      <c r="G251" s="150"/>
      <c r="H251" s="150"/>
      <c r="I251" s="125"/>
      <c r="J251" s="231">
        <v>0.114</v>
      </c>
      <c r="K251" s="125"/>
      <c r="L251" s="26"/>
      <c r="M251" s="125"/>
      <c r="N251" s="52" t="s">
        <v>37</v>
      </c>
      <c r="O251" s="233" t="s">
        <v>46</v>
      </c>
      <c r="P251" s="236" t="s">
        <v>138</v>
      </c>
      <c r="Q251" s="125"/>
      <c r="R251" s="122"/>
      <c r="S251" s="123"/>
      <c r="T251" s="223" t="s">
        <v>138</v>
      </c>
      <c r="U251" s="237" t="s">
        <v>138</v>
      </c>
      <c r="V251" s="171" t="s">
        <v>199</v>
      </c>
      <c r="W251" s="229"/>
      <c r="X251" s="249" t="s">
        <v>138</v>
      </c>
      <c r="Y251" s="252"/>
    </row>
    <row r="252" spans="2:25" x14ac:dyDescent="0.25">
      <c r="B252" s="34">
        <v>45054</v>
      </c>
      <c r="C252" s="125"/>
      <c r="D252" s="151">
        <v>0.16</v>
      </c>
      <c r="E252" s="150"/>
      <c r="F252" s="150"/>
      <c r="G252" s="150"/>
      <c r="H252" s="150"/>
      <c r="I252" s="125"/>
      <c r="J252" s="231">
        <v>9.8000000000000004E-2</v>
      </c>
      <c r="K252" s="125"/>
      <c r="L252" s="26"/>
      <c r="M252" s="125"/>
      <c r="N252" s="52" t="s">
        <v>37</v>
      </c>
      <c r="O252" s="233" t="s">
        <v>46</v>
      </c>
      <c r="P252" s="236" t="s">
        <v>199</v>
      </c>
      <c r="Q252" s="125"/>
      <c r="R252" s="122" t="s">
        <v>37</v>
      </c>
      <c r="S252" s="123" t="s">
        <v>37</v>
      </c>
      <c r="T252" s="223" t="s">
        <v>138</v>
      </c>
      <c r="U252" s="237" t="s">
        <v>138</v>
      </c>
      <c r="V252" s="171" t="s">
        <v>199</v>
      </c>
      <c r="W252" s="229" t="s">
        <v>37</v>
      </c>
      <c r="X252" s="292" t="s">
        <v>37</v>
      </c>
      <c r="Y252" s="252" t="s">
        <v>37</v>
      </c>
    </row>
    <row r="253" spans="2:25" x14ac:dyDescent="0.25">
      <c r="B253" s="34">
        <v>45056</v>
      </c>
      <c r="C253" s="125"/>
      <c r="D253" s="151">
        <v>0.17899999999999999</v>
      </c>
      <c r="E253" s="150"/>
      <c r="F253" s="150"/>
      <c r="G253" s="150"/>
      <c r="H253" s="150"/>
      <c r="I253" s="125"/>
      <c r="J253" s="231">
        <v>8.7999999999999995E-2</v>
      </c>
      <c r="K253" s="125"/>
      <c r="L253" s="26"/>
      <c r="M253" s="125"/>
      <c r="N253" s="52" t="s">
        <v>37</v>
      </c>
      <c r="O253" s="283" t="s">
        <v>37</v>
      </c>
      <c r="P253" s="236" t="s">
        <v>199</v>
      </c>
      <c r="Q253" s="125"/>
      <c r="R253" s="122"/>
      <c r="S253" s="123"/>
      <c r="T253" s="223" t="s">
        <v>138</v>
      </c>
      <c r="U253" s="224" t="s">
        <v>199</v>
      </c>
      <c r="V253" s="171" t="s">
        <v>199</v>
      </c>
      <c r="W253" s="229"/>
      <c r="X253" s="292" t="s">
        <v>37</v>
      </c>
      <c r="Y253" s="252"/>
    </row>
    <row r="254" spans="2:25" x14ac:dyDescent="0.25">
      <c r="B254" s="34">
        <v>45058</v>
      </c>
      <c r="C254" s="125"/>
      <c r="D254" s="151">
        <v>0.12</v>
      </c>
      <c r="E254" s="150"/>
      <c r="F254" s="150"/>
      <c r="G254" s="150"/>
      <c r="H254" s="150"/>
      <c r="I254" s="125"/>
      <c r="J254" s="231">
        <v>6.4000000000000001E-2</v>
      </c>
      <c r="K254" s="125"/>
      <c r="L254" s="26"/>
      <c r="M254" s="125"/>
      <c r="N254" s="52" t="s">
        <v>37</v>
      </c>
      <c r="O254" s="283" t="s">
        <v>37</v>
      </c>
      <c r="P254" s="236" t="s">
        <v>199</v>
      </c>
      <c r="Q254" s="125"/>
      <c r="R254" s="122"/>
      <c r="S254" s="123"/>
      <c r="T254" s="223" t="s">
        <v>138</v>
      </c>
      <c r="U254" s="224" t="s">
        <v>37</v>
      </c>
      <c r="V254" s="171" t="s">
        <v>199</v>
      </c>
      <c r="W254" s="229"/>
      <c r="X254" s="292" t="s">
        <v>37</v>
      </c>
      <c r="Y254" s="252"/>
    </row>
    <row r="255" spans="2:25" x14ac:dyDescent="0.25">
      <c r="B255" s="34">
        <v>45061</v>
      </c>
      <c r="C255" s="125"/>
      <c r="D255" s="151">
        <v>0.40799999999999997</v>
      </c>
      <c r="E255" s="150"/>
      <c r="F255" s="150"/>
      <c r="G255" s="150"/>
      <c r="H255" s="150"/>
      <c r="I255" s="125"/>
      <c r="J255" s="231">
        <v>0.08</v>
      </c>
      <c r="K255" s="125"/>
      <c r="L255" s="26"/>
      <c r="M255" s="125"/>
      <c r="N255" s="52" t="s">
        <v>37</v>
      </c>
      <c r="O255" s="283" t="s">
        <v>37</v>
      </c>
      <c r="P255" s="236" t="s">
        <v>199</v>
      </c>
      <c r="Q255" s="125"/>
      <c r="R255" s="122" t="s">
        <v>37</v>
      </c>
      <c r="S255" s="123" t="s">
        <v>37</v>
      </c>
      <c r="T255" s="223">
        <v>0.08</v>
      </c>
      <c r="U255" s="224" t="s">
        <v>37</v>
      </c>
      <c r="V255" s="171" t="s">
        <v>199</v>
      </c>
      <c r="W255" s="229" t="s">
        <v>37</v>
      </c>
      <c r="X255" s="292" t="s">
        <v>37</v>
      </c>
      <c r="Y255" s="252" t="s">
        <v>37</v>
      </c>
    </row>
    <row r="256" spans="2:25" x14ac:dyDescent="0.25">
      <c r="B256" s="34">
        <v>45063</v>
      </c>
      <c r="C256" s="125"/>
      <c r="D256" s="151">
        <v>0.442</v>
      </c>
      <c r="E256" s="150"/>
      <c r="F256" s="150"/>
      <c r="G256" s="150"/>
      <c r="H256" s="150"/>
      <c r="I256" s="125"/>
      <c r="J256" s="231">
        <v>0.17399999999999999</v>
      </c>
      <c r="K256" s="125"/>
      <c r="L256" s="26"/>
      <c r="M256" s="125"/>
      <c r="N256" s="52" t="s">
        <v>37</v>
      </c>
      <c r="O256" s="283" t="s">
        <v>37</v>
      </c>
      <c r="P256" s="236" t="s">
        <v>199</v>
      </c>
      <c r="Q256" s="125"/>
      <c r="R256" s="122"/>
      <c r="S256" s="123"/>
      <c r="T256" s="223" t="s">
        <v>199</v>
      </c>
      <c r="U256" s="237" t="s">
        <v>138</v>
      </c>
      <c r="V256" s="171" t="s">
        <v>199</v>
      </c>
      <c r="W256" s="229"/>
      <c r="X256" s="292" t="s">
        <v>37</v>
      </c>
      <c r="Y256" s="252"/>
    </row>
    <row r="257" spans="2:27" hidden="1" x14ac:dyDescent="0.25">
      <c r="B257" s="34"/>
      <c r="C257" s="125"/>
      <c r="D257" s="151"/>
      <c r="E257" s="150"/>
      <c r="F257" s="150"/>
      <c r="G257" s="150"/>
      <c r="H257" s="150"/>
      <c r="I257" s="125"/>
      <c r="J257" s="231"/>
      <c r="K257" s="125"/>
      <c r="L257" s="26"/>
      <c r="M257" s="125"/>
      <c r="N257" s="52"/>
      <c r="O257" s="283"/>
      <c r="P257" s="236"/>
      <c r="Q257" s="125"/>
      <c r="R257" s="122"/>
      <c r="S257" s="123"/>
      <c r="T257" s="223"/>
      <c r="U257" s="224"/>
      <c r="V257" s="171"/>
      <c r="W257" s="229"/>
      <c r="X257" s="292"/>
      <c r="Y257" s="252"/>
    </row>
    <row r="258" spans="2:27" hidden="1" x14ac:dyDescent="0.25">
      <c r="B258" s="34"/>
      <c r="C258" s="125"/>
      <c r="D258" s="151"/>
      <c r="E258" s="26"/>
      <c r="F258" s="26"/>
      <c r="G258" s="26"/>
      <c r="H258" s="26"/>
      <c r="I258" s="51"/>
      <c r="J258" s="231"/>
      <c r="K258" s="51"/>
      <c r="L258" s="26"/>
      <c r="M258" s="51"/>
      <c r="N258" s="52" t="s">
        <v>37</v>
      </c>
      <c r="O258" s="233"/>
      <c r="P258" s="269"/>
      <c r="Q258" s="51"/>
      <c r="R258" s="122"/>
      <c r="S258" s="123"/>
      <c r="T258" s="223"/>
      <c r="U258" s="237"/>
      <c r="V258" s="171"/>
      <c r="W258" s="239"/>
      <c r="X258" s="292" t="s">
        <v>37</v>
      </c>
      <c r="Y258" s="252" t="s">
        <v>37</v>
      </c>
    </row>
    <row r="259" spans="2:27" hidden="1" x14ac:dyDescent="0.25">
      <c r="B259" s="79"/>
      <c r="C259" s="296"/>
      <c r="D259" s="297"/>
      <c r="E259" s="298"/>
      <c r="F259" s="298"/>
      <c r="G259" s="298"/>
      <c r="H259" s="298"/>
      <c r="I259" s="296"/>
      <c r="J259" s="299"/>
      <c r="K259" s="296"/>
      <c r="L259" s="300"/>
      <c r="M259" s="296"/>
      <c r="N259" s="301" t="s">
        <v>37</v>
      </c>
      <c r="O259" s="234"/>
      <c r="P259" s="302"/>
      <c r="Q259" s="296"/>
      <c r="R259" s="303"/>
      <c r="S259" s="304"/>
      <c r="T259" s="305"/>
      <c r="U259" s="306"/>
      <c r="V259" s="215"/>
      <c r="W259" s="307"/>
      <c r="X259" s="308" t="s">
        <v>37</v>
      </c>
      <c r="Y259" s="309" t="s">
        <v>37</v>
      </c>
    </row>
    <row r="260" spans="2:27" x14ac:dyDescent="0.25">
      <c r="B260" s="34">
        <v>45065</v>
      </c>
      <c r="C260" s="51"/>
      <c r="D260" s="151">
        <v>0.35</v>
      </c>
      <c r="E260" s="150"/>
      <c r="F260" s="150"/>
      <c r="G260" s="150"/>
      <c r="H260" s="150"/>
      <c r="I260" s="125"/>
      <c r="J260" s="231">
        <v>0.26100000000000001</v>
      </c>
      <c r="K260" s="125"/>
      <c r="L260" s="26"/>
      <c r="M260" s="125"/>
      <c r="N260" s="52" t="s">
        <v>37</v>
      </c>
      <c r="O260" s="283" t="s">
        <v>37</v>
      </c>
      <c r="P260" s="236" t="s">
        <v>199</v>
      </c>
      <c r="Q260" s="125"/>
      <c r="R260" s="122"/>
      <c r="S260" s="123"/>
      <c r="T260" s="223" t="s">
        <v>138</v>
      </c>
      <c r="U260" s="224" t="s">
        <v>37</v>
      </c>
      <c r="V260" s="171" t="s">
        <v>199</v>
      </c>
      <c r="W260" s="229"/>
      <c r="X260" s="292" t="s">
        <v>37</v>
      </c>
      <c r="Y260" s="252"/>
    </row>
    <row r="261" spans="2:27" x14ac:dyDescent="0.25">
      <c r="B261" s="34">
        <v>45068</v>
      </c>
      <c r="C261" s="51"/>
      <c r="D261" s="151">
        <v>0.65500000000000003</v>
      </c>
      <c r="E261" s="150"/>
      <c r="F261" s="150"/>
      <c r="G261" s="150"/>
      <c r="H261" s="150"/>
      <c r="I261" s="125"/>
      <c r="J261" s="231">
        <v>0.193</v>
      </c>
      <c r="K261" s="125"/>
      <c r="L261" s="26"/>
      <c r="M261" s="125"/>
      <c r="N261" s="52" t="s">
        <v>37</v>
      </c>
      <c r="O261" s="283" t="s">
        <v>46</v>
      </c>
      <c r="P261" s="236" t="s">
        <v>199</v>
      </c>
      <c r="Q261" s="125"/>
      <c r="R261" s="122" t="s">
        <v>37</v>
      </c>
      <c r="S261" s="123" t="s">
        <v>37</v>
      </c>
      <c r="T261" s="223">
        <v>0.26700000000000002</v>
      </c>
      <c r="U261" s="224" t="s">
        <v>37</v>
      </c>
      <c r="V261" s="171" t="s">
        <v>199</v>
      </c>
      <c r="W261" s="229" t="s">
        <v>37</v>
      </c>
      <c r="X261" s="292" t="s">
        <v>37</v>
      </c>
      <c r="Y261" s="252" t="s">
        <v>37</v>
      </c>
    </row>
    <row r="262" spans="2:27" x14ac:dyDescent="0.25">
      <c r="B262" s="34">
        <v>45070</v>
      </c>
      <c r="C262" s="51"/>
      <c r="D262" s="151">
        <v>0.76300000000000001</v>
      </c>
      <c r="E262" s="150"/>
      <c r="F262" s="150"/>
      <c r="G262" s="150"/>
      <c r="H262" s="150"/>
      <c r="I262" s="125"/>
      <c r="J262" s="231">
        <v>0.251</v>
      </c>
      <c r="K262" s="125"/>
      <c r="L262" s="26"/>
      <c r="M262" s="125"/>
      <c r="N262" s="52" t="s">
        <v>37</v>
      </c>
      <c r="O262" s="233">
        <v>0.60599999999999998</v>
      </c>
      <c r="P262" s="236">
        <v>1.2130000000000001</v>
      </c>
      <c r="Q262" s="125"/>
      <c r="R262" s="122"/>
      <c r="S262" s="123"/>
      <c r="T262" s="223">
        <v>0.1</v>
      </c>
      <c r="U262" s="237" t="s">
        <v>138</v>
      </c>
      <c r="V262" s="171" t="s">
        <v>222</v>
      </c>
      <c r="W262" s="229"/>
      <c r="X262" s="249">
        <v>0.34300000000000003</v>
      </c>
      <c r="Y262" s="252"/>
      <c r="AA262" t="s">
        <v>223</v>
      </c>
    </row>
    <row r="263" spans="2:27" x14ac:dyDescent="0.25">
      <c r="B263" s="34">
        <v>45072</v>
      </c>
      <c r="C263" s="51"/>
      <c r="D263" s="151">
        <v>0.65700000000000003</v>
      </c>
      <c r="E263" s="150"/>
      <c r="F263" s="150"/>
      <c r="G263" s="150"/>
      <c r="H263" s="150"/>
      <c r="I263" s="125"/>
      <c r="J263" s="231">
        <v>0.379</v>
      </c>
      <c r="K263" s="125"/>
      <c r="L263" s="26"/>
      <c r="M263" s="125"/>
      <c r="N263" s="52" t="s">
        <v>37</v>
      </c>
      <c r="O263" s="233">
        <v>0.623</v>
      </c>
      <c r="P263" s="236" t="s">
        <v>199</v>
      </c>
      <c r="Q263" s="125"/>
      <c r="R263" s="122"/>
      <c r="S263" s="123"/>
      <c r="T263" s="223">
        <v>0.33400000000000002</v>
      </c>
      <c r="U263" s="237" t="s">
        <v>138</v>
      </c>
      <c r="V263" s="171" t="s">
        <v>222</v>
      </c>
      <c r="W263" s="229"/>
      <c r="X263" s="249">
        <v>0.247</v>
      </c>
      <c r="Y263" s="252"/>
    </row>
    <row r="264" spans="2:27" x14ac:dyDescent="0.25">
      <c r="B264" s="34">
        <v>45075</v>
      </c>
      <c r="C264" s="51"/>
      <c r="D264" s="151">
        <v>0.224</v>
      </c>
      <c r="E264" s="150"/>
      <c r="F264" s="150"/>
      <c r="G264" s="150"/>
      <c r="H264" s="150"/>
      <c r="I264" s="125"/>
      <c r="J264" s="231">
        <v>0.19900000000000001</v>
      </c>
      <c r="K264" s="125"/>
      <c r="L264" s="26"/>
      <c r="M264" s="125"/>
      <c r="N264" s="52" t="s">
        <v>37</v>
      </c>
      <c r="O264" s="233">
        <v>0.624</v>
      </c>
      <c r="P264" s="236">
        <v>0.67400000000000004</v>
      </c>
      <c r="Q264" s="125"/>
      <c r="R264" s="122" t="s">
        <v>37</v>
      </c>
      <c r="S264" s="123" t="s">
        <v>37</v>
      </c>
      <c r="T264" s="223" t="s">
        <v>138</v>
      </c>
      <c r="U264" s="237" t="s">
        <v>138</v>
      </c>
      <c r="V264" s="171" t="s">
        <v>222</v>
      </c>
      <c r="W264" s="229" t="s">
        <v>37</v>
      </c>
      <c r="X264" s="292" t="s">
        <v>37</v>
      </c>
      <c r="Y264" s="252" t="s">
        <v>37</v>
      </c>
    </row>
    <row r="265" spans="2:27" x14ac:dyDescent="0.25">
      <c r="B265" s="34">
        <v>45077</v>
      </c>
      <c r="C265" s="51"/>
      <c r="D265" s="151">
        <v>0.65400000000000003</v>
      </c>
      <c r="E265" s="150"/>
      <c r="F265" s="150"/>
      <c r="G265" s="150"/>
      <c r="H265" s="150"/>
      <c r="I265" s="125"/>
      <c r="J265" s="231">
        <v>0.155</v>
      </c>
      <c r="K265" s="125"/>
      <c r="L265" s="26"/>
      <c r="M265" s="125"/>
      <c r="N265" s="52" t="s">
        <v>37</v>
      </c>
      <c r="O265" s="233">
        <v>0.57799999999999996</v>
      </c>
      <c r="P265" s="236">
        <v>0.186</v>
      </c>
      <c r="Q265" s="125"/>
      <c r="R265" s="122"/>
      <c r="S265" s="123"/>
      <c r="T265" s="223" t="s">
        <v>138</v>
      </c>
      <c r="U265" s="237" t="s">
        <v>138</v>
      </c>
      <c r="V265" s="171" t="s">
        <v>222</v>
      </c>
      <c r="W265" s="229"/>
      <c r="X265" s="292" t="s">
        <v>37</v>
      </c>
      <c r="Y265" s="252"/>
    </row>
    <row r="266" spans="2:27" x14ac:dyDescent="0.25">
      <c r="B266" s="34">
        <v>45079</v>
      </c>
      <c r="C266" s="51"/>
      <c r="D266" s="151">
        <v>0.34399999999999997</v>
      </c>
      <c r="E266" s="150"/>
      <c r="F266" s="150"/>
      <c r="G266" s="150"/>
      <c r="H266" s="150"/>
      <c r="I266" s="125"/>
      <c r="J266" s="231">
        <v>9.6000000000000002E-2</v>
      </c>
      <c r="K266" s="125"/>
      <c r="L266" s="26"/>
      <c r="M266" s="125"/>
      <c r="N266" s="52" t="s">
        <v>37</v>
      </c>
      <c r="O266" s="233">
        <v>0.23400000000000001</v>
      </c>
      <c r="P266" s="236" t="s">
        <v>199</v>
      </c>
      <c r="Q266" s="125"/>
      <c r="R266" s="122"/>
      <c r="S266" s="123"/>
      <c r="T266" s="223" t="s">
        <v>138</v>
      </c>
      <c r="U266" s="237" t="s">
        <v>138</v>
      </c>
      <c r="V266" s="171" t="s">
        <v>222</v>
      </c>
      <c r="W266" s="229"/>
      <c r="X266" s="292" t="s">
        <v>37</v>
      </c>
      <c r="Y266" s="252"/>
    </row>
    <row r="267" spans="2:27" x14ac:dyDescent="0.25">
      <c r="B267" s="34">
        <v>45082</v>
      </c>
      <c r="C267" s="51"/>
      <c r="D267" s="151">
        <v>0.27100000000000002</v>
      </c>
      <c r="E267" s="150"/>
      <c r="F267" s="150"/>
      <c r="G267" s="150"/>
      <c r="H267" s="150"/>
      <c r="I267" s="125"/>
      <c r="J267" s="231">
        <v>6.2E-2</v>
      </c>
      <c r="K267" s="125"/>
      <c r="L267" s="26"/>
      <c r="M267" s="125"/>
      <c r="N267" s="231">
        <v>0.251</v>
      </c>
      <c r="O267" s="233">
        <v>0.29599999999999999</v>
      </c>
      <c r="P267" s="236">
        <v>0.13300000000000001</v>
      </c>
      <c r="Q267" s="125"/>
      <c r="R267" s="122" t="s">
        <v>37</v>
      </c>
      <c r="S267" s="123" t="s">
        <v>37</v>
      </c>
      <c r="T267" s="223" t="s">
        <v>138</v>
      </c>
      <c r="U267" s="237" t="s">
        <v>138</v>
      </c>
      <c r="V267" s="171" t="s">
        <v>222</v>
      </c>
      <c r="W267" s="339" t="s">
        <v>37</v>
      </c>
      <c r="X267" s="249">
        <v>0.26200000000000001</v>
      </c>
      <c r="Y267" s="252" t="s">
        <v>37</v>
      </c>
    </row>
    <row r="268" spans="2:27" x14ac:dyDescent="0.25">
      <c r="B268" s="34">
        <v>45084</v>
      </c>
      <c r="C268" s="51"/>
      <c r="D268" s="151">
        <v>0.186</v>
      </c>
      <c r="E268" s="150"/>
      <c r="F268" s="150"/>
      <c r="G268" s="150"/>
      <c r="H268" s="150"/>
      <c r="I268" s="125"/>
      <c r="J268" s="231" t="s">
        <v>138</v>
      </c>
      <c r="K268" s="125"/>
      <c r="L268" s="26"/>
      <c r="M268" s="125"/>
      <c r="N268" s="52" t="s">
        <v>37</v>
      </c>
      <c r="O268" s="233">
        <v>0.19700000000000001</v>
      </c>
      <c r="P268" s="236" t="s">
        <v>199</v>
      </c>
      <c r="Q268" s="125"/>
      <c r="R268" s="122"/>
      <c r="S268" s="123"/>
      <c r="T268" s="223" t="s">
        <v>138</v>
      </c>
      <c r="U268" s="237" t="s">
        <v>199</v>
      </c>
      <c r="V268" s="171" t="s">
        <v>222</v>
      </c>
      <c r="W268" s="339"/>
      <c r="X268" s="249">
        <v>8.5999999999999993E-2</v>
      </c>
      <c r="Y268" s="252"/>
      <c r="AA268" t="s">
        <v>225</v>
      </c>
    </row>
    <row r="269" spans="2:27" x14ac:dyDescent="0.25">
      <c r="B269" s="34">
        <v>45085</v>
      </c>
      <c r="C269" s="51"/>
      <c r="D269" s="151">
        <v>0.16400000000000001</v>
      </c>
      <c r="E269" s="26"/>
      <c r="F269" s="26"/>
      <c r="G269" s="26"/>
      <c r="H269" s="26"/>
      <c r="I269" s="51"/>
      <c r="J269" s="231" t="s">
        <v>138</v>
      </c>
      <c r="K269" s="51"/>
      <c r="L269" s="26"/>
      <c r="M269" s="51"/>
      <c r="N269" s="231">
        <v>0.16</v>
      </c>
      <c r="O269" s="233">
        <v>0.192</v>
      </c>
      <c r="P269" s="236">
        <v>0.126</v>
      </c>
      <c r="Q269" s="51"/>
      <c r="R269" s="122"/>
      <c r="S269" s="123"/>
      <c r="T269" s="223" t="s">
        <v>138</v>
      </c>
      <c r="U269" s="237" t="s">
        <v>199</v>
      </c>
      <c r="V269" s="171" t="s">
        <v>222</v>
      </c>
      <c r="W269" s="340"/>
      <c r="X269" s="249">
        <v>0.154</v>
      </c>
      <c r="Y269" s="252"/>
    </row>
    <row r="270" spans="2:27" x14ac:dyDescent="0.25">
      <c r="B270" s="34">
        <v>45089</v>
      </c>
      <c r="C270" s="51"/>
      <c r="D270" s="151">
        <v>0.156</v>
      </c>
      <c r="E270" s="26"/>
      <c r="F270" s="26"/>
      <c r="G270" s="26"/>
      <c r="H270" s="26"/>
      <c r="I270" s="51"/>
      <c r="J270" s="231" t="s">
        <v>138</v>
      </c>
      <c r="K270" s="51"/>
      <c r="L270" s="26"/>
      <c r="M270" s="51"/>
      <c r="N270" s="326" t="s">
        <v>37</v>
      </c>
      <c r="O270" s="233">
        <v>0.16500000000000001</v>
      </c>
      <c r="P270" s="236" t="s">
        <v>199</v>
      </c>
      <c r="Q270" s="51"/>
      <c r="R270" s="122" t="s">
        <v>37</v>
      </c>
      <c r="S270" s="123" t="s">
        <v>37</v>
      </c>
      <c r="T270" s="223" t="s">
        <v>138</v>
      </c>
      <c r="U270" s="237" t="s">
        <v>138</v>
      </c>
      <c r="V270" s="171" t="s">
        <v>222</v>
      </c>
      <c r="W270" s="339" t="s">
        <v>37</v>
      </c>
      <c r="X270" s="249">
        <v>8.2000000000000003E-2</v>
      </c>
      <c r="Y270" s="252" t="s">
        <v>37</v>
      </c>
    </row>
    <row r="271" spans="2:27" x14ac:dyDescent="0.25">
      <c r="B271" s="34">
        <v>45091</v>
      </c>
      <c r="C271" s="51"/>
      <c r="D271" s="151">
        <v>0.14799999999999999</v>
      </c>
      <c r="E271" s="26"/>
      <c r="F271" s="26"/>
      <c r="G271" s="26"/>
      <c r="H271" s="26"/>
      <c r="I271" s="51"/>
      <c r="J271" s="231" t="s">
        <v>138</v>
      </c>
      <c r="K271" s="51"/>
      <c r="L271" s="26"/>
      <c r="M271" s="51"/>
      <c r="N271" s="231">
        <v>0.115</v>
      </c>
      <c r="O271" s="233">
        <v>0.14299999999999999</v>
      </c>
      <c r="P271" s="236">
        <v>0.11</v>
      </c>
      <c r="Q271" s="51"/>
      <c r="R271" s="122"/>
      <c r="S271" s="123"/>
      <c r="T271" s="223" t="s">
        <v>138</v>
      </c>
      <c r="U271" s="237" t="s">
        <v>138</v>
      </c>
      <c r="V271" s="171" t="s">
        <v>222</v>
      </c>
      <c r="W271" s="340"/>
      <c r="X271" s="249">
        <v>0.156</v>
      </c>
      <c r="Y271" s="252"/>
    </row>
    <row r="272" spans="2:27" x14ac:dyDescent="0.25">
      <c r="B272" s="34">
        <v>45093</v>
      </c>
      <c r="C272" s="51"/>
      <c r="D272" s="151">
        <v>0.39800000000000002</v>
      </c>
      <c r="E272" s="26"/>
      <c r="F272" s="26"/>
      <c r="G272" s="26"/>
      <c r="H272" s="26"/>
      <c r="I272" s="51"/>
      <c r="J272" s="231" t="s">
        <v>138</v>
      </c>
      <c r="K272" s="51"/>
      <c r="L272" s="26"/>
      <c r="M272" s="51"/>
      <c r="N272" s="336" t="s">
        <v>37</v>
      </c>
      <c r="O272" s="233" t="s">
        <v>46</v>
      </c>
      <c r="P272" s="236">
        <v>0.11700000000000001</v>
      </c>
      <c r="Q272" s="51"/>
      <c r="R272" s="122"/>
      <c r="S272" s="123"/>
      <c r="T272" s="223" t="s">
        <v>138</v>
      </c>
      <c r="U272" s="224" t="s">
        <v>199</v>
      </c>
      <c r="V272" s="171" t="s">
        <v>222</v>
      </c>
      <c r="W272" s="340"/>
      <c r="X272" s="292" t="s">
        <v>37</v>
      </c>
      <c r="Y272" s="252"/>
    </row>
    <row r="273" spans="2:25" x14ac:dyDescent="0.25">
      <c r="B273" s="34">
        <v>45096</v>
      </c>
      <c r="C273" s="51"/>
      <c r="D273" s="151">
        <v>0.35299999999999998</v>
      </c>
      <c r="E273" s="26"/>
      <c r="F273" s="26"/>
      <c r="G273" s="26"/>
      <c r="H273" s="26"/>
      <c r="I273" s="51"/>
      <c r="J273" s="231" t="s">
        <v>138</v>
      </c>
      <c r="K273" s="51"/>
      <c r="L273" s="26"/>
      <c r="M273" s="51"/>
      <c r="N273" s="336" t="s">
        <v>37</v>
      </c>
      <c r="O273" s="233">
        <v>0.114</v>
      </c>
      <c r="P273" s="236">
        <v>0.10299999999999999</v>
      </c>
      <c r="Q273" s="51"/>
      <c r="R273" s="122" t="s">
        <v>37</v>
      </c>
      <c r="S273" s="123" t="s">
        <v>37</v>
      </c>
      <c r="T273" s="223" t="s">
        <v>138</v>
      </c>
      <c r="U273" s="224" t="s">
        <v>199</v>
      </c>
      <c r="V273" s="171" t="s">
        <v>222</v>
      </c>
      <c r="W273" s="339" t="s">
        <v>37</v>
      </c>
      <c r="X273" s="249">
        <v>0.114</v>
      </c>
      <c r="Y273" s="252" t="s">
        <v>37</v>
      </c>
    </row>
    <row r="274" spans="2:25" x14ac:dyDescent="0.25">
      <c r="B274" s="34">
        <v>45098</v>
      </c>
      <c r="C274" s="51"/>
      <c r="D274" s="151">
        <v>0.32700000000000001</v>
      </c>
      <c r="E274" s="26"/>
      <c r="F274" s="26"/>
      <c r="G274" s="26"/>
      <c r="H274" s="26"/>
      <c r="I274" s="51"/>
      <c r="J274" s="231" t="s">
        <v>138</v>
      </c>
      <c r="K274" s="51"/>
      <c r="L274" s="26"/>
      <c r="M274" s="51"/>
      <c r="N274" s="336" t="s">
        <v>37</v>
      </c>
      <c r="O274" s="233">
        <v>0.114</v>
      </c>
      <c r="P274" s="236">
        <v>9.9000000000000005E-2</v>
      </c>
      <c r="Q274" s="51"/>
      <c r="R274" s="122"/>
      <c r="S274" s="123"/>
      <c r="T274" s="225" t="s">
        <v>226</v>
      </c>
      <c r="U274" s="224" t="s">
        <v>199</v>
      </c>
      <c r="V274" s="171" t="s">
        <v>222</v>
      </c>
      <c r="W274" s="339"/>
      <c r="X274" s="292" t="s">
        <v>199</v>
      </c>
      <c r="Y274" s="252"/>
    </row>
    <row r="275" spans="2:25" x14ac:dyDescent="0.25">
      <c r="B275" s="34">
        <v>45100</v>
      </c>
      <c r="C275" s="51"/>
      <c r="D275" s="151">
        <v>0.374</v>
      </c>
      <c r="E275" s="26"/>
      <c r="F275" s="26"/>
      <c r="G275" s="26"/>
      <c r="H275" s="26"/>
      <c r="I275" s="51"/>
      <c r="J275" s="231" t="s">
        <v>138</v>
      </c>
      <c r="K275" s="51"/>
      <c r="L275" s="26"/>
      <c r="M275" s="51"/>
      <c r="N275" s="336" t="s">
        <v>37</v>
      </c>
      <c r="O275" s="233">
        <v>0.14099999999999999</v>
      </c>
      <c r="P275" s="293" t="s">
        <v>199</v>
      </c>
      <c r="Q275" s="51"/>
      <c r="R275" s="122"/>
      <c r="S275" s="123"/>
      <c r="T275" s="225" t="s">
        <v>226</v>
      </c>
      <c r="U275" s="224" t="s">
        <v>199</v>
      </c>
      <c r="V275" s="171" t="s">
        <v>222</v>
      </c>
      <c r="W275" s="339"/>
      <c r="X275" s="292" t="s">
        <v>199</v>
      </c>
      <c r="Y275" s="252"/>
    </row>
    <row r="276" spans="2:25" x14ac:dyDescent="0.25">
      <c r="B276" s="34">
        <v>45103</v>
      </c>
      <c r="C276" s="51"/>
      <c r="D276" s="151">
        <v>0.38300000000000001</v>
      </c>
      <c r="E276" s="26"/>
      <c r="F276" s="26"/>
      <c r="G276" s="26"/>
      <c r="H276" s="26"/>
      <c r="I276" s="51"/>
      <c r="J276" s="231" t="s">
        <v>138</v>
      </c>
      <c r="K276" s="51"/>
      <c r="L276" s="26"/>
      <c r="M276" s="51"/>
      <c r="N276" s="336" t="s">
        <v>37</v>
      </c>
      <c r="O276" s="233">
        <v>0.112</v>
      </c>
      <c r="P276" s="293" t="s">
        <v>199</v>
      </c>
      <c r="Q276" s="51"/>
      <c r="R276" s="122" t="s">
        <v>37</v>
      </c>
      <c r="S276" s="123" t="s">
        <v>37</v>
      </c>
      <c r="T276" s="225" t="s">
        <v>226</v>
      </c>
      <c r="U276" s="224" t="s">
        <v>199</v>
      </c>
      <c r="V276" s="171" t="s">
        <v>222</v>
      </c>
      <c r="W276" s="339" t="s">
        <v>37</v>
      </c>
      <c r="X276" s="292" t="s">
        <v>199</v>
      </c>
      <c r="Y276" s="252" t="s">
        <v>37</v>
      </c>
    </row>
    <row r="277" spans="2:25" x14ac:dyDescent="0.25">
      <c r="B277" s="34">
        <v>45105</v>
      </c>
      <c r="C277" s="51"/>
      <c r="D277" s="151">
        <v>0.32500000000000001</v>
      </c>
      <c r="E277" s="26"/>
      <c r="F277" s="26"/>
      <c r="G277" s="26"/>
      <c r="H277" s="26"/>
      <c r="I277" s="51"/>
      <c r="J277" s="231" t="s">
        <v>138</v>
      </c>
      <c r="K277" s="51"/>
      <c r="L277" s="26"/>
      <c r="M277" s="51"/>
      <c r="N277" s="336" t="s">
        <v>37</v>
      </c>
      <c r="O277" s="233">
        <v>0.11799999999999999</v>
      </c>
      <c r="P277" s="293" t="s">
        <v>199</v>
      </c>
      <c r="Q277" s="51"/>
      <c r="R277" s="122"/>
      <c r="S277" s="123"/>
      <c r="T277" s="225" t="s">
        <v>226</v>
      </c>
      <c r="U277" s="224" t="s">
        <v>199</v>
      </c>
      <c r="V277" s="171" t="s">
        <v>222</v>
      </c>
      <c r="W277" s="339"/>
      <c r="X277" s="292" t="s">
        <v>199</v>
      </c>
      <c r="Y277" s="252"/>
    </row>
    <row r="278" spans="2:25" ht="14.25" customHeight="1" x14ac:dyDescent="0.25">
      <c r="B278" s="34">
        <v>45107</v>
      </c>
      <c r="C278" s="51"/>
      <c r="D278" s="151">
        <v>0.59499999999999997</v>
      </c>
      <c r="E278" s="26"/>
      <c r="F278" s="26"/>
      <c r="G278" s="26"/>
      <c r="H278" s="26"/>
      <c r="I278" s="51"/>
      <c r="J278" s="231" t="s">
        <v>138</v>
      </c>
      <c r="K278" s="51"/>
      <c r="L278" s="26"/>
      <c r="M278" s="51"/>
      <c r="N278" s="336" t="s">
        <v>37</v>
      </c>
      <c r="O278" s="233">
        <v>0.13300000000000001</v>
      </c>
      <c r="P278" s="293" t="s">
        <v>199</v>
      </c>
      <c r="Q278" s="51"/>
      <c r="R278" s="122"/>
      <c r="S278" s="123"/>
      <c r="T278" s="225" t="s">
        <v>226</v>
      </c>
      <c r="U278" s="224" t="s">
        <v>199</v>
      </c>
      <c r="V278" s="171" t="s">
        <v>222</v>
      </c>
      <c r="W278" s="339"/>
      <c r="X278" s="292" t="s">
        <v>199</v>
      </c>
      <c r="Y278" s="252"/>
    </row>
    <row r="279" spans="2:25" x14ac:dyDescent="0.25">
      <c r="B279" s="34">
        <v>45110</v>
      </c>
      <c r="C279" s="51"/>
      <c r="D279" s="151">
        <v>0.79300000000000004</v>
      </c>
      <c r="E279" s="26"/>
      <c r="F279" s="26"/>
      <c r="G279" s="26"/>
      <c r="H279" s="26"/>
      <c r="I279" s="51"/>
      <c r="J279" s="231">
        <v>6.4000000000000001E-2</v>
      </c>
      <c r="K279" s="51"/>
      <c r="L279" s="26"/>
      <c r="M279" s="51"/>
      <c r="N279" s="336" t="s">
        <v>37</v>
      </c>
      <c r="O279" s="335" t="s">
        <v>46</v>
      </c>
      <c r="P279" s="293" t="s">
        <v>199</v>
      </c>
      <c r="Q279" s="51"/>
      <c r="R279" s="122" t="s">
        <v>37</v>
      </c>
      <c r="S279" s="123" t="s">
        <v>37</v>
      </c>
      <c r="T279" s="225" t="s">
        <v>226</v>
      </c>
      <c r="U279" s="337" t="s">
        <v>199</v>
      </c>
      <c r="V279" s="171" t="s">
        <v>222</v>
      </c>
      <c r="W279" s="339" t="s">
        <v>37</v>
      </c>
      <c r="X279" s="338" t="s">
        <v>199</v>
      </c>
      <c r="Y279" s="252" t="s">
        <v>37</v>
      </c>
    </row>
    <row r="280" spans="2:25" x14ac:dyDescent="0.25">
      <c r="B280" s="34">
        <v>45112</v>
      </c>
      <c r="C280" s="51"/>
      <c r="D280" s="151">
        <v>0.61699999999999999</v>
      </c>
      <c r="E280" s="26"/>
      <c r="F280" s="26"/>
      <c r="G280" s="26"/>
      <c r="H280" s="26"/>
      <c r="I280" s="51"/>
      <c r="J280" s="231" t="s">
        <v>138</v>
      </c>
      <c r="K280" s="51"/>
      <c r="L280" s="26"/>
      <c r="M280" s="51"/>
      <c r="N280" s="336" t="s">
        <v>37</v>
      </c>
      <c r="O280" s="335" t="s">
        <v>46</v>
      </c>
      <c r="P280" s="293" t="s">
        <v>199</v>
      </c>
      <c r="Q280" s="51"/>
      <c r="R280" s="122"/>
      <c r="S280" s="123"/>
      <c r="T280" s="225" t="s">
        <v>226</v>
      </c>
      <c r="U280" s="224" t="s">
        <v>199</v>
      </c>
      <c r="V280" s="171" t="s">
        <v>222</v>
      </c>
      <c r="W280" s="340"/>
      <c r="X280" s="292" t="s">
        <v>199</v>
      </c>
      <c r="Y280" s="252"/>
    </row>
    <row r="281" spans="2:25" x14ac:dyDescent="0.25">
      <c r="B281" s="34">
        <v>45114</v>
      </c>
      <c r="C281" s="51"/>
      <c r="D281" s="151">
        <v>0.68</v>
      </c>
      <c r="E281" s="26"/>
      <c r="F281" s="26"/>
      <c r="G281" s="26"/>
      <c r="H281" s="26"/>
      <c r="I281" s="51"/>
      <c r="J281" s="231">
        <v>6.9000000000000006E-2</v>
      </c>
      <c r="K281" s="51"/>
      <c r="L281" s="26"/>
      <c r="M281" s="51"/>
      <c r="N281" s="336" t="s">
        <v>37</v>
      </c>
      <c r="O281" s="335" t="s">
        <v>46</v>
      </c>
      <c r="P281" s="293" t="s">
        <v>199</v>
      </c>
      <c r="Q281" s="51"/>
      <c r="R281" s="122"/>
      <c r="S281" s="123"/>
      <c r="T281" s="225" t="s">
        <v>226</v>
      </c>
      <c r="U281" s="224" t="s">
        <v>199</v>
      </c>
      <c r="V281" s="171" t="s">
        <v>222</v>
      </c>
      <c r="W281" s="340"/>
      <c r="X281" s="292" t="s">
        <v>199</v>
      </c>
      <c r="Y281" s="252"/>
    </row>
    <row r="282" spans="2:25" x14ac:dyDescent="0.25">
      <c r="B282" s="34">
        <v>45117</v>
      </c>
      <c r="C282" s="51"/>
      <c r="D282" s="151">
        <v>0.36199999999999999</v>
      </c>
      <c r="E282" s="26"/>
      <c r="F282" s="26"/>
      <c r="G282" s="26"/>
      <c r="H282" s="26"/>
      <c r="I282" s="51"/>
      <c r="J282" s="231" t="s">
        <v>138</v>
      </c>
      <c r="K282" s="51"/>
      <c r="L282" s="26"/>
      <c r="M282" s="51"/>
      <c r="N282" s="326" t="s">
        <v>37</v>
      </c>
      <c r="O282" s="283" t="s">
        <v>46</v>
      </c>
      <c r="P282" s="269" t="s">
        <v>199</v>
      </c>
      <c r="Q282" s="51"/>
      <c r="R282" s="122" t="s">
        <v>37</v>
      </c>
      <c r="S282" s="123" t="s">
        <v>37</v>
      </c>
      <c r="T282" s="240" t="s">
        <v>226</v>
      </c>
      <c r="U282" s="224" t="s">
        <v>199</v>
      </c>
      <c r="V282" s="171" t="s">
        <v>222</v>
      </c>
      <c r="W282" s="339" t="s">
        <v>37</v>
      </c>
      <c r="X282" s="292" t="s">
        <v>199</v>
      </c>
      <c r="Y282" s="252" t="s">
        <v>37</v>
      </c>
    </row>
    <row r="283" spans="2:25" x14ac:dyDescent="0.25">
      <c r="B283" s="34">
        <v>45119</v>
      </c>
      <c r="C283" s="51"/>
      <c r="D283" s="151">
        <v>0.32700000000000001</v>
      </c>
      <c r="E283" s="26"/>
      <c r="F283" s="26"/>
      <c r="G283" s="26"/>
      <c r="H283" s="26"/>
      <c r="I283" s="51"/>
      <c r="J283" s="231" t="s">
        <v>138</v>
      </c>
      <c r="K283" s="51"/>
      <c r="L283" s="26"/>
      <c r="M283" s="51"/>
      <c r="N283" s="326" t="s">
        <v>37</v>
      </c>
      <c r="O283" s="283" t="s">
        <v>46</v>
      </c>
      <c r="P283" s="269" t="s">
        <v>199</v>
      </c>
      <c r="Q283" s="51"/>
      <c r="R283" s="122"/>
      <c r="S283" s="123"/>
      <c r="T283" s="223" t="s">
        <v>138</v>
      </c>
      <c r="U283" s="224" t="s">
        <v>199</v>
      </c>
      <c r="V283" s="171" t="s">
        <v>222</v>
      </c>
      <c r="W283" s="239"/>
      <c r="X283" s="292" t="s">
        <v>199</v>
      </c>
      <c r="Y283" s="252"/>
    </row>
    <row r="284" spans="2:25" x14ac:dyDescent="0.25">
      <c r="B284" s="34">
        <v>45121</v>
      </c>
      <c r="C284" s="51"/>
      <c r="D284" s="151">
        <v>0.378</v>
      </c>
      <c r="E284" s="26"/>
      <c r="F284" s="26"/>
      <c r="G284" s="26"/>
      <c r="H284" s="26"/>
      <c r="I284" s="51"/>
      <c r="J284" s="231" t="s">
        <v>138</v>
      </c>
      <c r="K284" s="51"/>
      <c r="L284" s="26"/>
      <c r="M284" s="51"/>
      <c r="N284" s="326" t="s">
        <v>37</v>
      </c>
      <c r="O284" s="283" t="s">
        <v>46</v>
      </c>
      <c r="P284" s="269" t="s">
        <v>199</v>
      </c>
      <c r="Q284" s="51"/>
      <c r="R284" s="122"/>
      <c r="S284" s="123"/>
      <c r="T284" s="223" t="s">
        <v>138</v>
      </c>
      <c r="U284" s="224" t="s">
        <v>199</v>
      </c>
      <c r="V284" s="171" t="s">
        <v>222</v>
      </c>
      <c r="W284" s="239"/>
      <c r="X284" s="292" t="s">
        <v>199</v>
      </c>
      <c r="Y284" s="252"/>
    </row>
    <row r="285" spans="2:25" x14ac:dyDescent="0.25">
      <c r="B285" s="34">
        <v>45124</v>
      </c>
      <c r="C285" s="51"/>
      <c r="D285" s="151">
        <v>0.56399999999999995</v>
      </c>
      <c r="E285" s="26"/>
      <c r="F285" s="26"/>
      <c r="G285" s="26"/>
      <c r="H285" s="26"/>
      <c r="I285" s="51"/>
      <c r="J285" s="231">
        <v>7.8E-2</v>
      </c>
      <c r="K285" s="51"/>
      <c r="L285" s="26"/>
      <c r="M285" s="51"/>
      <c r="N285" s="326" t="s">
        <v>37</v>
      </c>
      <c r="O285" s="283" t="s">
        <v>46</v>
      </c>
      <c r="P285" s="269" t="s">
        <v>199</v>
      </c>
      <c r="Q285" s="51"/>
      <c r="R285" s="122" t="s">
        <v>37</v>
      </c>
      <c r="S285" s="123" t="s">
        <v>37</v>
      </c>
      <c r="T285" s="223" t="s">
        <v>138</v>
      </c>
      <c r="U285" s="224" t="s">
        <v>199</v>
      </c>
      <c r="V285" s="171" t="s">
        <v>222</v>
      </c>
      <c r="W285" s="229" t="s">
        <v>37</v>
      </c>
      <c r="X285" s="292" t="s">
        <v>199</v>
      </c>
      <c r="Y285" s="252" t="s">
        <v>37</v>
      </c>
    </row>
    <row r="286" spans="2:25" x14ac:dyDescent="0.25">
      <c r="B286" s="34">
        <v>45126</v>
      </c>
      <c r="C286" s="51"/>
      <c r="D286" s="151">
        <v>0.27700000000000002</v>
      </c>
      <c r="E286" s="26"/>
      <c r="F286" s="26"/>
      <c r="G286" s="26"/>
      <c r="H286" s="26"/>
      <c r="I286" s="51"/>
      <c r="J286" s="231" t="s">
        <v>138</v>
      </c>
      <c r="K286" s="51"/>
      <c r="L286" s="26"/>
      <c r="M286" s="51"/>
      <c r="N286" s="326" t="s">
        <v>37</v>
      </c>
      <c r="O286" s="283" t="s">
        <v>46</v>
      </c>
      <c r="P286" s="269" t="s">
        <v>199</v>
      </c>
      <c r="Q286" s="51"/>
      <c r="R286" s="122"/>
      <c r="S286" s="123"/>
      <c r="T286" s="223" t="s">
        <v>138</v>
      </c>
      <c r="U286" s="224" t="s">
        <v>199</v>
      </c>
      <c r="V286" s="171" t="s">
        <v>222</v>
      </c>
      <c r="W286" s="239"/>
      <c r="X286" s="292" t="s">
        <v>199</v>
      </c>
      <c r="Y286" s="252"/>
    </row>
    <row r="287" spans="2:25" x14ac:dyDescent="0.25">
      <c r="B287" s="34">
        <v>45128</v>
      </c>
      <c r="C287" s="51"/>
      <c r="D287" s="151">
        <v>0.505</v>
      </c>
      <c r="E287" s="26"/>
      <c r="F287" s="26"/>
      <c r="G287" s="26"/>
      <c r="H287" s="26"/>
      <c r="I287" s="51"/>
      <c r="J287" s="231">
        <v>7.6999999999999999E-2</v>
      </c>
      <c r="K287" s="51"/>
      <c r="L287" s="26"/>
      <c r="M287" s="51"/>
      <c r="N287" s="326" t="s">
        <v>37</v>
      </c>
      <c r="O287" s="283" t="s">
        <v>46</v>
      </c>
      <c r="P287" s="269" t="s">
        <v>199</v>
      </c>
      <c r="Q287" s="51"/>
      <c r="R287" s="122"/>
      <c r="S287" s="123"/>
      <c r="T287" s="223" t="s">
        <v>138</v>
      </c>
      <c r="U287" s="224" t="s">
        <v>199</v>
      </c>
      <c r="V287" s="171" t="s">
        <v>222</v>
      </c>
      <c r="W287" s="239"/>
      <c r="X287" s="292" t="s">
        <v>199</v>
      </c>
      <c r="Y287" s="252"/>
    </row>
    <row r="288" spans="2:25" x14ac:dyDescent="0.25">
      <c r="B288" s="34">
        <v>45131</v>
      </c>
      <c r="C288" s="51"/>
      <c r="D288" s="151">
        <v>0.53700000000000003</v>
      </c>
      <c r="E288" s="26"/>
      <c r="F288" s="26"/>
      <c r="G288" s="26"/>
      <c r="H288" s="26"/>
      <c r="I288" s="51"/>
      <c r="J288" s="231" t="s">
        <v>138</v>
      </c>
      <c r="K288" s="51"/>
      <c r="L288" s="26"/>
      <c r="M288" s="51"/>
      <c r="N288" s="326" t="s">
        <v>37</v>
      </c>
      <c r="O288" s="283" t="s">
        <v>46</v>
      </c>
      <c r="P288" s="269" t="s">
        <v>199</v>
      </c>
      <c r="Q288" s="51"/>
      <c r="R288" s="122" t="s">
        <v>37</v>
      </c>
      <c r="S288" s="123" t="s">
        <v>37</v>
      </c>
      <c r="T288" s="223" t="s">
        <v>138</v>
      </c>
      <c r="U288" s="224" t="s">
        <v>199</v>
      </c>
      <c r="V288" s="171" t="s">
        <v>222</v>
      </c>
      <c r="W288" s="229" t="s">
        <v>37</v>
      </c>
      <c r="X288" s="292" t="s">
        <v>199</v>
      </c>
      <c r="Y288" s="252" t="s">
        <v>37</v>
      </c>
    </row>
    <row r="289" spans="2:25" x14ac:dyDescent="0.25">
      <c r="B289" s="34">
        <v>45133</v>
      </c>
      <c r="C289" s="51"/>
      <c r="D289" s="151">
        <v>0.44500000000000001</v>
      </c>
      <c r="E289" s="26"/>
      <c r="F289" s="26"/>
      <c r="G289" s="26"/>
      <c r="H289" s="26"/>
      <c r="I289" s="51"/>
      <c r="J289" s="231">
        <v>7.1999999999999995E-2</v>
      </c>
      <c r="K289" s="51"/>
      <c r="L289" s="26"/>
      <c r="M289" s="51"/>
      <c r="N289" s="326" t="s">
        <v>37</v>
      </c>
      <c r="O289" s="283" t="s">
        <v>46</v>
      </c>
      <c r="P289" s="269" t="s">
        <v>199</v>
      </c>
      <c r="Q289" s="51"/>
      <c r="R289" s="122"/>
      <c r="S289" s="123"/>
      <c r="T289" s="342" t="s">
        <v>138</v>
      </c>
      <c r="U289" s="224" t="s">
        <v>199</v>
      </c>
      <c r="V289" s="171" t="s">
        <v>222</v>
      </c>
      <c r="W289" s="239"/>
      <c r="X289" s="292" t="s">
        <v>199</v>
      </c>
      <c r="Y289" s="252"/>
    </row>
    <row r="290" spans="2:25" x14ac:dyDescent="0.25">
      <c r="B290" s="34">
        <v>45135</v>
      </c>
      <c r="C290" s="51"/>
      <c r="D290" s="151">
        <v>0.438</v>
      </c>
      <c r="E290" s="26"/>
      <c r="F290" s="26"/>
      <c r="G290" s="26"/>
      <c r="H290" s="26"/>
      <c r="I290" s="51"/>
      <c r="J290" s="231" t="s">
        <v>138</v>
      </c>
      <c r="K290" s="51"/>
      <c r="L290" s="26"/>
      <c r="M290" s="51"/>
      <c r="N290" s="326" t="s">
        <v>37</v>
      </c>
      <c r="O290" s="283" t="s">
        <v>46</v>
      </c>
      <c r="P290" s="269" t="s">
        <v>199</v>
      </c>
      <c r="Q290" s="51"/>
      <c r="R290" s="122"/>
      <c r="S290" s="123"/>
      <c r="T290" s="223" t="s">
        <v>138</v>
      </c>
      <c r="U290" s="224" t="s">
        <v>199</v>
      </c>
      <c r="V290" s="171" t="s">
        <v>222</v>
      </c>
      <c r="W290" s="229"/>
      <c r="X290" s="292" t="s">
        <v>199</v>
      </c>
      <c r="Y290" s="252"/>
    </row>
    <row r="291" spans="2:25" x14ac:dyDescent="0.25">
      <c r="B291" s="34">
        <v>45138</v>
      </c>
      <c r="C291" s="51"/>
      <c r="D291" s="151">
        <v>0.54800000000000004</v>
      </c>
      <c r="E291" s="26"/>
      <c r="F291" s="26"/>
      <c r="G291" s="26"/>
      <c r="H291" s="26"/>
      <c r="I291" s="51"/>
      <c r="J291" s="231">
        <v>6.2E-2</v>
      </c>
      <c r="K291" s="51"/>
      <c r="L291" s="26"/>
      <c r="M291" s="51"/>
      <c r="N291" s="326" t="s">
        <v>37</v>
      </c>
      <c r="O291" s="283" t="s">
        <v>37</v>
      </c>
      <c r="P291" s="269" t="s">
        <v>199</v>
      </c>
      <c r="Q291" s="51"/>
      <c r="R291" s="122" t="s">
        <v>37</v>
      </c>
      <c r="S291" s="123" t="s">
        <v>37</v>
      </c>
      <c r="T291" s="223" t="s">
        <v>138</v>
      </c>
      <c r="U291" s="224" t="s">
        <v>199</v>
      </c>
      <c r="V291" s="171" t="s">
        <v>222</v>
      </c>
      <c r="W291" s="229" t="s">
        <v>37</v>
      </c>
      <c r="X291" s="249">
        <v>1.7669999999999999</v>
      </c>
      <c r="Y291" s="252" t="s">
        <v>37</v>
      </c>
    </row>
    <row r="292" spans="2:25" x14ac:dyDescent="0.25">
      <c r="B292" s="34">
        <v>45140</v>
      </c>
      <c r="C292" s="51"/>
      <c r="D292" s="151">
        <v>0.55900000000000005</v>
      </c>
      <c r="E292" s="26"/>
      <c r="F292" s="26"/>
      <c r="G292" s="26"/>
      <c r="H292" s="26"/>
      <c r="I292" s="51"/>
      <c r="J292" s="231" t="s">
        <v>138</v>
      </c>
      <c r="K292" s="51"/>
      <c r="L292" s="26"/>
      <c r="M292" s="51"/>
      <c r="N292" s="326" t="s">
        <v>37</v>
      </c>
      <c r="O292" s="283" t="s">
        <v>37</v>
      </c>
      <c r="P292" s="269" t="s">
        <v>199</v>
      </c>
      <c r="Q292" s="51"/>
      <c r="R292" s="122"/>
      <c r="S292" s="123"/>
      <c r="T292" s="223" t="s">
        <v>138</v>
      </c>
      <c r="U292" s="224" t="s">
        <v>199</v>
      </c>
      <c r="V292" s="171" t="s">
        <v>222</v>
      </c>
      <c r="W292" s="229"/>
      <c r="X292" s="292" t="s">
        <v>199</v>
      </c>
      <c r="Y292" s="252"/>
    </row>
    <row r="293" spans="2:25" x14ac:dyDescent="0.25">
      <c r="B293" s="34">
        <v>45142</v>
      </c>
      <c r="C293" s="51"/>
      <c r="D293" s="151">
        <v>0.52400000000000002</v>
      </c>
      <c r="E293" s="26"/>
      <c r="F293" s="26"/>
      <c r="G293" s="26"/>
      <c r="H293" s="26"/>
      <c r="I293" s="51"/>
      <c r="J293" s="231" t="s">
        <v>138</v>
      </c>
      <c r="K293" s="51"/>
      <c r="L293" s="26"/>
      <c r="M293" s="51"/>
      <c r="N293" s="326" t="s">
        <v>37</v>
      </c>
      <c r="O293" s="283" t="s">
        <v>37</v>
      </c>
      <c r="P293" s="269" t="s">
        <v>199</v>
      </c>
      <c r="Q293" s="51"/>
      <c r="R293" s="122"/>
      <c r="S293" s="123"/>
      <c r="T293" s="344" t="s">
        <v>46</v>
      </c>
      <c r="U293" s="224" t="s">
        <v>199</v>
      </c>
      <c r="V293" s="171" t="s">
        <v>222</v>
      </c>
      <c r="W293" s="239"/>
      <c r="X293" s="292" t="s">
        <v>199</v>
      </c>
      <c r="Y293" s="252"/>
    </row>
    <row r="294" spans="2:25" x14ac:dyDescent="0.25">
      <c r="B294" s="34">
        <v>45145</v>
      </c>
      <c r="C294" s="51"/>
      <c r="D294" s="151">
        <v>0.50900000000000001</v>
      </c>
      <c r="E294" s="26"/>
      <c r="F294" s="26"/>
      <c r="G294" s="26"/>
      <c r="H294" s="26"/>
      <c r="I294" s="51"/>
      <c r="J294" s="231" t="s">
        <v>138</v>
      </c>
      <c r="K294" s="51"/>
      <c r="L294" s="26"/>
      <c r="M294" s="51"/>
      <c r="N294" s="326" t="s">
        <v>37</v>
      </c>
      <c r="O294" s="283" t="s">
        <v>37</v>
      </c>
      <c r="P294" s="269" t="s">
        <v>199</v>
      </c>
      <c r="Q294" s="51"/>
      <c r="R294" s="122" t="s">
        <v>37</v>
      </c>
      <c r="S294" s="123" t="s">
        <v>37</v>
      </c>
      <c r="T294" s="344" t="s">
        <v>46</v>
      </c>
      <c r="U294" s="224" t="s">
        <v>199</v>
      </c>
      <c r="V294" s="171" t="s">
        <v>222</v>
      </c>
      <c r="W294" s="229" t="s">
        <v>37</v>
      </c>
      <c r="X294" s="249">
        <v>0.16400000000000001</v>
      </c>
      <c r="Y294" s="252" t="s">
        <v>37</v>
      </c>
    </row>
    <row r="295" spans="2:25" x14ac:dyDescent="0.25">
      <c r="B295" s="34">
        <v>45147</v>
      </c>
      <c r="C295" s="51"/>
      <c r="D295" s="151">
        <v>0.33700000000000002</v>
      </c>
      <c r="E295" s="26"/>
      <c r="F295" s="26"/>
      <c r="G295" s="26"/>
      <c r="H295" s="26"/>
      <c r="I295" s="51"/>
      <c r="J295" s="231" t="s">
        <v>138</v>
      </c>
      <c r="K295" s="51"/>
      <c r="L295" s="26"/>
      <c r="M295" s="51"/>
      <c r="N295" s="326" t="s">
        <v>37</v>
      </c>
      <c r="O295" s="283" t="s">
        <v>37</v>
      </c>
      <c r="P295" s="269" t="s">
        <v>199</v>
      </c>
      <c r="Q295" s="51"/>
      <c r="R295" s="122"/>
      <c r="S295" s="123"/>
      <c r="T295" s="344" t="s">
        <v>46</v>
      </c>
      <c r="U295" s="224" t="s">
        <v>199</v>
      </c>
      <c r="V295" s="171" t="s">
        <v>222</v>
      </c>
      <c r="W295" s="239"/>
      <c r="X295" s="292" t="s">
        <v>199</v>
      </c>
      <c r="Y295" s="252"/>
    </row>
    <row r="296" spans="2:25" x14ac:dyDescent="0.25">
      <c r="B296" s="34">
        <v>45149</v>
      </c>
      <c r="C296" s="51"/>
      <c r="D296" s="151">
        <v>1.0589999999999999</v>
      </c>
      <c r="E296" s="26"/>
      <c r="F296" s="26"/>
      <c r="G296" s="26"/>
      <c r="H296" s="26"/>
      <c r="I296" s="51"/>
      <c r="J296" s="231">
        <v>7.1999999999999995E-2</v>
      </c>
      <c r="K296" s="51"/>
      <c r="L296" s="26"/>
      <c r="M296" s="51"/>
      <c r="N296" s="326" t="s">
        <v>37</v>
      </c>
      <c r="O296" s="283" t="s">
        <v>37</v>
      </c>
      <c r="P296" s="269" t="s">
        <v>199</v>
      </c>
      <c r="Q296" s="51"/>
      <c r="R296" s="122"/>
      <c r="S296" s="123"/>
      <c r="T296" s="344" t="s">
        <v>46</v>
      </c>
      <c r="U296" s="224" t="s">
        <v>199</v>
      </c>
      <c r="V296" s="171" t="s">
        <v>222</v>
      </c>
      <c r="W296" s="239"/>
      <c r="X296" s="292" t="s">
        <v>199</v>
      </c>
      <c r="Y296" s="252"/>
    </row>
    <row r="297" spans="2:25" x14ac:dyDescent="0.25">
      <c r="B297" s="34">
        <v>45154</v>
      </c>
      <c r="C297" s="51"/>
      <c r="D297" s="151">
        <v>0.50600000000000001</v>
      </c>
      <c r="E297" s="26"/>
      <c r="F297" s="26"/>
      <c r="G297" s="26"/>
      <c r="H297" s="26"/>
      <c r="I297" s="51"/>
      <c r="J297" s="231" t="s">
        <v>138</v>
      </c>
      <c r="K297" s="51"/>
      <c r="L297" s="26"/>
      <c r="M297" s="51"/>
      <c r="N297" s="326" t="s">
        <v>37</v>
      </c>
      <c r="O297" s="283" t="s">
        <v>37</v>
      </c>
      <c r="P297" s="269" t="s">
        <v>199</v>
      </c>
      <c r="Q297" s="51"/>
      <c r="R297" s="122" t="s">
        <v>37</v>
      </c>
      <c r="S297" s="123" t="s">
        <v>37</v>
      </c>
      <c r="T297" s="342" t="s">
        <v>138</v>
      </c>
      <c r="U297" s="224" t="s">
        <v>199</v>
      </c>
      <c r="V297" s="171" t="s">
        <v>222</v>
      </c>
      <c r="W297" s="229" t="s">
        <v>37</v>
      </c>
      <c r="X297" s="292" t="s">
        <v>199</v>
      </c>
      <c r="Y297" s="252" t="s">
        <v>37</v>
      </c>
    </row>
    <row r="298" spans="2:25" x14ac:dyDescent="0.25">
      <c r="B298" s="34">
        <v>45156</v>
      </c>
      <c r="C298" s="51"/>
      <c r="D298" s="151">
        <v>0.57899999999999996</v>
      </c>
      <c r="E298" s="26"/>
      <c r="F298" s="26"/>
      <c r="G298" s="26"/>
      <c r="H298" s="26"/>
      <c r="I298" s="51"/>
      <c r="J298" s="231" t="s">
        <v>138</v>
      </c>
      <c r="K298" s="51"/>
      <c r="L298" s="26"/>
      <c r="M298" s="51"/>
      <c r="N298" s="326" t="s">
        <v>37</v>
      </c>
      <c r="O298" s="283" t="s">
        <v>37</v>
      </c>
      <c r="P298" s="269" t="s">
        <v>199</v>
      </c>
      <c r="Q298" s="51"/>
      <c r="R298" s="122"/>
      <c r="S298" s="123"/>
      <c r="T298" s="344" t="s">
        <v>46</v>
      </c>
      <c r="U298" s="224" t="s">
        <v>199</v>
      </c>
      <c r="V298" s="171" t="s">
        <v>222</v>
      </c>
      <c r="W298" s="239"/>
      <c r="X298" s="292" t="s">
        <v>199</v>
      </c>
      <c r="Y298" s="252"/>
    </row>
    <row r="299" spans="2:25" x14ac:dyDescent="0.25">
      <c r="B299" s="34">
        <v>45159</v>
      </c>
      <c r="C299" s="51"/>
      <c r="D299" s="151">
        <v>0.64100000000000001</v>
      </c>
      <c r="E299" s="26"/>
      <c r="F299" s="26"/>
      <c r="G299" s="26"/>
      <c r="H299" s="26"/>
      <c r="I299" s="51"/>
      <c r="J299" s="231">
        <v>7.0999999999999994E-2</v>
      </c>
      <c r="K299" s="51"/>
      <c r="L299" s="26"/>
      <c r="M299" s="51"/>
      <c r="N299" s="326" t="s">
        <v>37</v>
      </c>
      <c r="O299" s="283" t="s">
        <v>37</v>
      </c>
      <c r="P299" s="269" t="s">
        <v>199</v>
      </c>
      <c r="Q299" s="51"/>
      <c r="R299" s="122" t="s">
        <v>37</v>
      </c>
      <c r="S299" s="123" t="s">
        <v>37</v>
      </c>
      <c r="T299" s="342" t="s">
        <v>138</v>
      </c>
      <c r="U299" s="224" t="s">
        <v>199</v>
      </c>
      <c r="V299" s="171" t="s">
        <v>222</v>
      </c>
      <c r="W299" s="229" t="s">
        <v>37</v>
      </c>
      <c r="X299" s="292" t="s">
        <v>37</v>
      </c>
      <c r="Y299" s="252" t="s">
        <v>37</v>
      </c>
    </row>
    <row r="300" spans="2:25" x14ac:dyDescent="0.25">
      <c r="B300" s="34">
        <v>45161</v>
      </c>
      <c r="C300" s="51"/>
      <c r="D300" s="151">
        <v>0.63300000000000001</v>
      </c>
      <c r="E300" s="26"/>
      <c r="F300" s="26"/>
      <c r="G300" s="26"/>
      <c r="H300" s="26"/>
      <c r="I300" s="51"/>
      <c r="J300" s="231" t="s">
        <v>138</v>
      </c>
      <c r="K300" s="51"/>
      <c r="L300" s="26"/>
      <c r="M300" s="51"/>
      <c r="N300" s="326" t="s">
        <v>37</v>
      </c>
      <c r="O300" s="283" t="s">
        <v>37</v>
      </c>
      <c r="P300" s="269" t="s">
        <v>199</v>
      </c>
      <c r="Q300" s="51"/>
      <c r="R300" s="122"/>
      <c r="S300" s="123"/>
      <c r="T300" s="342" t="s">
        <v>138</v>
      </c>
      <c r="U300" s="224" t="s">
        <v>199</v>
      </c>
      <c r="V300" s="171" t="s">
        <v>222</v>
      </c>
      <c r="W300" s="239"/>
      <c r="X300" s="292" t="s">
        <v>37</v>
      </c>
      <c r="Y300" s="252"/>
    </row>
    <row r="301" spans="2:25" x14ac:dyDescent="0.25">
      <c r="B301" s="34">
        <v>45163</v>
      </c>
      <c r="C301" s="51"/>
      <c r="D301" s="151">
        <v>0.66100000000000003</v>
      </c>
      <c r="E301" s="26"/>
      <c r="F301" s="26"/>
      <c r="G301" s="26"/>
      <c r="H301" s="26"/>
      <c r="I301" s="51"/>
      <c r="J301" s="231"/>
      <c r="K301" s="51"/>
      <c r="L301" s="26"/>
      <c r="M301" s="51"/>
      <c r="N301" s="326" t="s">
        <v>37</v>
      </c>
      <c r="O301" s="283" t="s">
        <v>37</v>
      </c>
      <c r="P301" s="269" t="s">
        <v>199</v>
      </c>
      <c r="Q301" s="51"/>
      <c r="R301" s="122"/>
      <c r="S301" s="123"/>
      <c r="T301" s="342" t="s">
        <v>138</v>
      </c>
      <c r="U301" s="224" t="s">
        <v>199</v>
      </c>
      <c r="V301" s="171" t="s">
        <v>222</v>
      </c>
      <c r="W301" s="239"/>
      <c r="X301" s="292" t="s">
        <v>37</v>
      </c>
      <c r="Y301" s="252"/>
    </row>
    <row r="302" spans="2:25" x14ac:dyDescent="0.25">
      <c r="B302" s="34">
        <v>45166</v>
      </c>
      <c r="C302" s="51"/>
      <c r="D302" s="151">
        <v>0.44</v>
      </c>
      <c r="E302" s="26"/>
      <c r="F302" s="26"/>
      <c r="G302" s="26"/>
      <c r="H302" s="26"/>
      <c r="I302" s="51"/>
      <c r="J302" s="231"/>
      <c r="K302" s="51"/>
      <c r="L302" s="26"/>
      <c r="M302" s="51"/>
      <c r="N302" s="326" t="s">
        <v>37</v>
      </c>
      <c r="O302" s="283" t="s">
        <v>37</v>
      </c>
      <c r="P302" s="269" t="s">
        <v>199</v>
      </c>
      <c r="Q302" s="51"/>
      <c r="R302" s="122" t="s">
        <v>37</v>
      </c>
      <c r="S302" s="123" t="s">
        <v>37</v>
      </c>
      <c r="T302" s="344" t="s">
        <v>46</v>
      </c>
      <c r="U302" s="224" t="s">
        <v>199</v>
      </c>
      <c r="V302" s="171" t="s">
        <v>222</v>
      </c>
      <c r="W302" s="229" t="s">
        <v>37</v>
      </c>
      <c r="X302" s="292" t="s">
        <v>37</v>
      </c>
      <c r="Y302" s="252" t="s">
        <v>37</v>
      </c>
    </row>
    <row r="303" spans="2:25" x14ac:dyDescent="0.25">
      <c r="B303" s="34">
        <v>45168</v>
      </c>
      <c r="C303" s="51"/>
      <c r="D303" s="151">
        <v>0.55000000000000004</v>
      </c>
      <c r="E303" s="26"/>
      <c r="F303" s="26"/>
      <c r="G303" s="26"/>
      <c r="H303" s="26"/>
      <c r="I303" s="51"/>
      <c r="J303" s="231" t="s">
        <v>138</v>
      </c>
      <c r="K303" s="51"/>
      <c r="L303" s="26"/>
      <c r="M303" s="51"/>
      <c r="N303" s="326" t="s">
        <v>37</v>
      </c>
      <c r="O303" s="283" t="s">
        <v>37</v>
      </c>
      <c r="P303" s="269" t="s">
        <v>199</v>
      </c>
      <c r="Q303" s="51"/>
      <c r="R303" s="122"/>
      <c r="S303" s="123"/>
      <c r="T303" s="344" t="s">
        <v>46</v>
      </c>
      <c r="U303" s="224" t="s">
        <v>199</v>
      </c>
      <c r="V303" s="171" t="s">
        <v>222</v>
      </c>
      <c r="W303" s="239"/>
      <c r="X303" s="292" t="s">
        <v>37</v>
      </c>
      <c r="Y303" s="252"/>
    </row>
    <row r="304" spans="2:25" x14ac:dyDescent="0.25">
      <c r="B304" s="34">
        <v>45170</v>
      </c>
      <c r="C304" s="51"/>
      <c r="D304" s="151">
        <v>0.309</v>
      </c>
      <c r="E304" s="26"/>
      <c r="F304" s="26"/>
      <c r="G304" s="26"/>
      <c r="H304" s="26"/>
      <c r="I304" s="51"/>
      <c r="J304" s="231" t="s">
        <v>138</v>
      </c>
      <c r="K304" s="51"/>
      <c r="L304" s="26"/>
      <c r="M304" s="51"/>
      <c r="N304" s="326" t="s">
        <v>37</v>
      </c>
      <c r="O304" s="283" t="s">
        <v>37</v>
      </c>
      <c r="P304" s="269" t="s">
        <v>199</v>
      </c>
      <c r="Q304" s="51"/>
      <c r="R304" s="122"/>
      <c r="S304" s="123"/>
      <c r="T304" s="342" t="s">
        <v>46</v>
      </c>
      <c r="U304" s="224" t="s">
        <v>199</v>
      </c>
      <c r="V304" s="171" t="s">
        <v>222</v>
      </c>
      <c r="W304" s="239"/>
      <c r="X304" s="292" t="s">
        <v>37</v>
      </c>
      <c r="Y304" s="252"/>
    </row>
    <row r="305" spans="2:25" x14ac:dyDescent="0.25">
      <c r="B305" s="34">
        <v>45173</v>
      </c>
      <c r="C305" s="51"/>
      <c r="D305" s="151">
        <v>0.42099999999999999</v>
      </c>
      <c r="E305" s="26"/>
      <c r="F305" s="26"/>
      <c r="G305" s="26"/>
      <c r="H305" s="26"/>
      <c r="I305" s="51"/>
      <c r="J305" s="231" t="s">
        <v>138</v>
      </c>
      <c r="K305" s="51"/>
      <c r="L305" s="26"/>
      <c r="M305" s="51"/>
      <c r="N305" s="326" t="s">
        <v>37</v>
      </c>
      <c r="O305" s="233">
        <v>0.252</v>
      </c>
      <c r="P305" s="269" t="s">
        <v>199</v>
      </c>
      <c r="Q305" s="51"/>
      <c r="R305" s="122" t="s">
        <v>37</v>
      </c>
      <c r="S305" s="123" t="s">
        <v>37</v>
      </c>
      <c r="T305" s="342" t="s">
        <v>138</v>
      </c>
      <c r="U305" s="237" t="s">
        <v>138</v>
      </c>
      <c r="V305" s="171" t="s">
        <v>222</v>
      </c>
      <c r="W305" s="229" t="s">
        <v>37</v>
      </c>
      <c r="X305" s="292" t="s">
        <v>37</v>
      </c>
      <c r="Y305" s="252" t="s">
        <v>37</v>
      </c>
    </row>
    <row r="306" spans="2:25" x14ac:dyDescent="0.25">
      <c r="B306" s="34">
        <v>45175</v>
      </c>
      <c r="C306" s="51"/>
      <c r="D306" s="151">
        <v>0.40899999999999997</v>
      </c>
      <c r="E306" s="26"/>
      <c r="F306" s="26"/>
      <c r="G306" s="26"/>
      <c r="H306" s="26"/>
      <c r="I306" s="51"/>
      <c r="J306" s="231" t="s">
        <v>138</v>
      </c>
      <c r="K306" s="51"/>
      <c r="L306" s="26"/>
      <c r="M306" s="51"/>
      <c r="N306" s="326" t="s">
        <v>37</v>
      </c>
      <c r="O306" s="233">
        <v>0.14499999999999999</v>
      </c>
      <c r="P306" s="269" t="s">
        <v>199</v>
      </c>
      <c r="Q306" s="51"/>
      <c r="R306" s="122"/>
      <c r="S306" s="123"/>
      <c r="T306" s="223" t="s">
        <v>138</v>
      </c>
      <c r="U306" s="237" t="s">
        <v>138</v>
      </c>
      <c r="V306" s="171" t="s">
        <v>222</v>
      </c>
      <c r="W306" s="229"/>
      <c r="X306" s="292" t="s">
        <v>37</v>
      </c>
      <c r="Y306" s="252"/>
    </row>
    <row r="307" spans="2:25" x14ac:dyDescent="0.25">
      <c r="B307" s="34">
        <v>45177</v>
      </c>
      <c r="C307" s="51"/>
      <c r="D307" s="151">
        <v>0.26300000000000001</v>
      </c>
      <c r="E307" s="26"/>
      <c r="F307" s="26"/>
      <c r="G307" s="26"/>
      <c r="H307" s="26"/>
      <c r="I307" s="51"/>
      <c r="J307" s="231" t="s">
        <v>138</v>
      </c>
      <c r="K307" s="51"/>
      <c r="L307" s="26"/>
      <c r="M307" s="51"/>
      <c r="N307" s="326" t="s">
        <v>37</v>
      </c>
      <c r="O307" s="233">
        <v>0.11799999999999999</v>
      </c>
      <c r="P307" s="269" t="s">
        <v>199</v>
      </c>
      <c r="Q307" s="51"/>
      <c r="R307" s="122"/>
      <c r="S307" s="123"/>
      <c r="T307" s="342" t="s">
        <v>138</v>
      </c>
      <c r="U307" s="237" t="s">
        <v>138</v>
      </c>
      <c r="V307" s="171" t="s">
        <v>222</v>
      </c>
      <c r="W307" s="239"/>
      <c r="X307" s="292" t="s">
        <v>37</v>
      </c>
      <c r="Y307" s="252"/>
    </row>
    <row r="308" spans="2:25" x14ac:dyDescent="0.25">
      <c r="B308" s="34">
        <v>45182</v>
      </c>
      <c r="C308" s="51"/>
      <c r="D308" s="151">
        <v>0.26800000000000002</v>
      </c>
      <c r="E308" s="26"/>
      <c r="F308" s="26"/>
      <c r="G308" s="26"/>
      <c r="H308" s="26"/>
      <c r="I308" s="51"/>
      <c r="J308" s="231">
        <v>0.223</v>
      </c>
      <c r="K308" s="51"/>
      <c r="L308" s="26"/>
      <c r="M308" s="51"/>
      <c r="N308" s="326" t="s">
        <v>37</v>
      </c>
      <c r="O308" s="233">
        <v>0.154</v>
      </c>
      <c r="P308" s="269" t="s">
        <v>199</v>
      </c>
      <c r="Q308" s="51"/>
      <c r="R308" s="122" t="s">
        <v>37</v>
      </c>
      <c r="S308" s="123" t="s">
        <v>37</v>
      </c>
      <c r="T308" s="223" t="s">
        <v>138</v>
      </c>
      <c r="U308" s="237" t="s">
        <v>138</v>
      </c>
      <c r="V308" s="171" t="s">
        <v>222</v>
      </c>
      <c r="W308" s="229" t="s">
        <v>37</v>
      </c>
      <c r="X308" s="292" t="s">
        <v>37</v>
      </c>
      <c r="Y308" s="252" t="s">
        <v>37</v>
      </c>
    </row>
    <row r="309" spans="2:25" x14ac:dyDescent="0.25">
      <c r="B309" s="34">
        <v>45184</v>
      </c>
      <c r="C309" s="51"/>
      <c r="D309" s="231" t="s">
        <v>138</v>
      </c>
      <c r="E309" s="26"/>
      <c r="F309" s="26"/>
      <c r="G309" s="26"/>
      <c r="H309" s="26"/>
      <c r="I309" s="51"/>
      <c r="J309" s="231">
        <v>0.307</v>
      </c>
      <c r="K309" s="51"/>
      <c r="L309" s="26"/>
      <c r="M309" s="51"/>
      <c r="N309" s="326" t="s">
        <v>37</v>
      </c>
      <c r="O309" s="233">
        <v>0.122</v>
      </c>
      <c r="P309" s="269" t="s">
        <v>199</v>
      </c>
      <c r="Q309" s="51"/>
      <c r="R309" s="122"/>
      <c r="S309" s="123"/>
      <c r="T309" s="342" t="s">
        <v>138</v>
      </c>
      <c r="U309" s="237" t="s">
        <v>138</v>
      </c>
      <c r="V309" s="171" t="s">
        <v>222</v>
      </c>
      <c r="W309" s="239"/>
      <c r="X309" s="292" t="s">
        <v>37</v>
      </c>
      <c r="Y309" s="252"/>
    </row>
    <row r="310" spans="2:25" x14ac:dyDescent="0.25">
      <c r="B310" s="34">
        <v>45187</v>
      </c>
      <c r="C310" s="51"/>
      <c r="D310" s="151">
        <v>0.29899999999999999</v>
      </c>
      <c r="E310" s="26"/>
      <c r="F310" s="26"/>
      <c r="G310" s="26"/>
      <c r="H310" s="26"/>
      <c r="I310" s="51"/>
      <c r="J310" s="231" t="s">
        <v>138</v>
      </c>
      <c r="K310" s="51"/>
      <c r="L310" s="26"/>
      <c r="M310" s="51"/>
      <c r="N310" s="326" t="s">
        <v>37</v>
      </c>
      <c r="O310" s="233">
        <v>0.11799999999999999</v>
      </c>
      <c r="P310" s="269" t="s">
        <v>199</v>
      </c>
      <c r="Q310" s="51"/>
      <c r="R310" s="122" t="s">
        <v>37</v>
      </c>
      <c r="S310" s="123" t="s">
        <v>37</v>
      </c>
      <c r="T310" s="342" t="s">
        <v>138</v>
      </c>
      <c r="U310" s="237" t="s">
        <v>138</v>
      </c>
      <c r="V310" s="171" t="s">
        <v>222</v>
      </c>
      <c r="W310" s="229" t="s">
        <v>37</v>
      </c>
      <c r="X310" s="249">
        <v>7.2999999999999995E-2</v>
      </c>
      <c r="Y310" s="252" t="s">
        <v>37</v>
      </c>
    </row>
    <row r="311" spans="2:25" x14ac:dyDescent="0.25">
      <c r="B311" s="34">
        <v>45189</v>
      </c>
      <c r="C311" s="51"/>
      <c r="D311" s="151">
        <v>0.246</v>
      </c>
      <c r="E311" s="26"/>
      <c r="F311" s="26"/>
      <c r="G311" s="26"/>
      <c r="H311" s="26"/>
      <c r="I311" s="51"/>
      <c r="J311" s="231" t="s">
        <v>138</v>
      </c>
      <c r="K311" s="51"/>
      <c r="L311" s="26"/>
      <c r="M311" s="51"/>
      <c r="N311" s="326" t="s">
        <v>37</v>
      </c>
      <c r="O311" s="233">
        <v>0.129</v>
      </c>
      <c r="P311" s="269" t="s">
        <v>199</v>
      </c>
      <c r="Q311" s="51"/>
      <c r="R311" s="122"/>
      <c r="S311" s="123"/>
      <c r="T311" s="342" t="s">
        <v>138</v>
      </c>
      <c r="U311" s="237" t="s">
        <v>138</v>
      </c>
      <c r="V311" s="171" t="s">
        <v>222</v>
      </c>
      <c r="W311" s="239"/>
      <c r="X311" s="249">
        <v>0.20399999999999999</v>
      </c>
      <c r="Y311" s="252"/>
    </row>
    <row r="312" spans="2:25" x14ac:dyDescent="0.25">
      <c r="B312" s="34">
        <v>45191</v>
      </c>
      <c r="C312" s="51"/>
      <c r="D312" s="151">
        <v>0.23</v>
      </c>
      <c r="E312" s="26"/>
      <c r="F312" s="26"/>
      <c r="G312" s="26"/>
      <c r="H312" s="26"/>
      <c r="I312" s="51"/>
      <c r="J312" s="231" t="s">
        <v>138</v>
      </c>
      <c r="K312" s="51"/>
      <c r="L312" s="26"/>
      <c r="M312" s="51"/>
      <c r="N312" s="326" t="s">
        <v>37</v>
      </c>
      <c r="O312" s="233">
        <v>0.124</v>
      </c>
      <c r="P312" s="269" t="s">
        <v>199</v>
      </c>
      <c r="Q312" s="51"/>
      <c r="R312" s="122"/>
      <c r="S312" s="123"/>
      <c r="T312" s="342" t="s">
        <v>138</v>
      </c>
      <c r="U312" s="237" t="s">
        <v>138</v>
      </c>
      <c r="V312" s="171" t="s">
        <v>222</v>
      </c>
      <c r="W312" s="239"/>
      <c r="X312" s="249">
        <v>0.26700000000000002</v>
      </c>
      <c r="Y312" s="252"/>
    </row>
    <row r="313" spans="2:25" x14ac:dyDescent="0.25">
      <c r="B313" s="34">
        <v>45194</v>
      </c>
      <c r="C313" s="51"/>
      <c r="D313" s="151">
        <v>0.17599999999999999</v>
      </c>
      <c r="E313" s="26"/>
      <c r="F313" s="26"/>
      <c r="G313" s="26"/>
      <c r="H313" s="26"/>
      <c r="I313" s="51"/>
      <c r="J313" s="231" t="s">
        <v>138</v>
      </c>
      <c r="K313" s="51"/>
      <c r="L313" s="26"/>
      <c r="M313" s="51"/>
      <c r="N313" s="326" t="s">
        <v>37</v>
      </c>
      <c r="O313" s="233">
        <v>0.106</v>
      </c>
      <c r="P313" s="269" t="s">
        <v>199</v>
      </c>
      <c r="Q313" s="51"/>
      <c r="R313" s="122" t="s">
        <v>37</v>
      </c>
      <c r="S313" s="123" t="s">
        <v>37</v>
      </c>
      <c r="T313" s="342" t="s">
        <v>138</v>
      </c>
      <c r="U313" s="237" t="s">
        <v>138</v>
      </c>
      <c r="V313" s="171" t="s">
        <v>222</v>
      </c>
      <c r="W313" s="229" t="s">
        <v>37</v>
      </c>
      <c r="X313" s="249">
        <v>0.13300000000000001</v>
      </c>
      <c r="Y313" s="252" t="s">
        <v>37</v>
      </c>
    </row>
    <row r="314" spans="2:25" x14ac:dyDescent="0.25">
      <c r="B314" s="34">
        <v>45196</v>
      </c>
      <c r="C314" s="51"/>
      <c r="D314" s="151">
        <v>0.183</v>
      </c>
      <c r="E314" s="26"/>
      <c r="F314" s="26"/>
      <c r="G314" s="26"/>
      <c r="H314" s="26"/>
      <c r="I314" s="51"/>
      <c r="J314" s="231" t="s">
        <v>138</v>
      </c>
      <c r="K314" s="51"/>
      <c r="L314" s="26"/>
      <c r="M314" s="51"/>
      <c r="N314" s="326" t="s">
        <v>37</v>
      </c>
      <c r="O314" s="233">
        <v>0.10100000000000001</v>
      </c>
      <c r="P314" s="269" t="s">
        <v>199</v>
      </c>
      <c r="Q314" s="51"/>
      <c r="R314" s="122"/>
      <c r="S314" s="123"/>
      <c r="T314" s="342" t="s">
        <v>138</v>
      </c>
      <c r="U314" s="237" t="s">
        <v>138</v>
      </c>
      <c r="V314" s="171" t="s">
        <v>222</v>
      </c>
      <c r="W314" s="239"/>
      <c r="X314" s="292" t="s">
        <v>199</v>
      </c>
      <c r="Y314" s="252"/>
    </row>
    <row r="315" spans="2:25" x14ac:dyDescent="0.25">
      <c r="B315" s="34">
        <v>45198</v>
      </c>
      <c r="C315" s="51"/>
      <c r="D315" s="151">
        <v>0.32</v>
      </c>
      <c r="E315" s="26"/>
      <c r="F315" s="26"/>
      <c r="G315" s="26"/>
      <c r="H315" s="26"/>
      <c r="I315" s="51"/>
      <c r="J315" s="231" t="s">
        <v>138</v>
      </c>
      <c r="K315" s="51"/>
      <c r="L315" s="26"/>
      <c r="M315" s="51"/>
      <c r="N315" s="326" t="s">
        <v>37</v>
      </c>
      <c r="O315" s="233">
        <v>0.11899999999999999</v>
      </c>
      <c r="P315" s="269" t="s">
        <v>199</v>
      </c>
      <c r="Q315" s="51"/>
      <c r="R315" s="122"/>
      <c r="S315" s="123"/>
      <c r="T315" s="342" t="s">
        <v>138</v>
      </c>
      <c r="U315" s="237" t="s">
        <v>138</v>
      </c>
      <c r="V315" s="171" t="s">
        <v>222</v>
      </c>
      <c r="W315" s="239"/>
      <c r="X315" s="249">
        <v>0.189</v>
      </c>
      <c r="Y315" s="252"/>
    </row>
    <row r="316" spans="2:25" x14ac:dyDescent="0.25">
      <c r="B316" s="34">
        <v>45201</v>
      </c>
      <c r="C316" s="51"/>
      <c r="D316" s="151">
        <v>0.14599999999999999</v>
      </c>
      <c r="E316" s="26"/>
      <c r="F316" s="26"/>
      <c r="G316" s="26"/>
      <c r="H316" s="26"/>
      <c r="I316" s="51"/>
      <c r="J316" s="231" t="s">
        <v>138</v>
      </c>
      <c r="K316" s="51"/>
      <c r="L316" s="26"/>
      <c r="M316" s="51"/>
      <c r="N316" s="326" t="s">
        <v>37</v>
      </c>
      <c r="O316" s="233">
        <v>0.109</v>
      </c>
      <c r="P316" s="269" t="s">
        <v>199</v>
      </c>
      <c r="Q316" s="51"/>
      <c r="R316" s="122" t="s">
        <v>37</v>
      </c>
      <c r="S316" s="123" t="s">
        <v>37</v>
      </c>
      <c r="T316" s="342" t="s">
        <v>138</v>
      </c>
      <c r="U316" s="237" t="s">
        <v>138</v>
      </c>
      <c r="V316" s="171" t="s">
        <v>199</v>
      </c>
      <c r="W316" s="229" t="s">
        <v>37</v>
      </c>
      <c r="X316" s="292" t="s">
        <v>37</v>
      </c>
      <c r="Y316" s="252" t="s">
        <v>37</v>
      </c>
    </row>
    <row r="317" spans="2:25" x14ac:dyDescent="0.25">
      <c r="B317" s="34">
        <v>45203</v>
      </c>
      <c r="C317" s="51"/>
      <c r="D317" s="151">
        <v>0.23599999999999999</v>
      </c>
      <c r="E317" s="26"/>
      <c r="F317" s="26"/>
      <c r="G317" s="26"/>
      <c r="H317" s="26"/>
      <c r="I317" s="51"/>
      <c r="J317" s="231" t="s">
        <v>138</v>
      </c>
      <c r="K317" s="51"/>
      <c r="L317" s="26"/>
      <c r="M317" s="51"/>
      <c r="N317" s="326" t="s">
        <v>37</v>
      </c>
      <c r="O317" s="233">
        <v>0.11899999999999999</v>
      </c>
      <c r="P317" s="269" t="s">
        <v>199</v>
      </c>
      <c r="Q317" s="51"/>
      <c r="R317" s="122"/>
      <c r="S317" s="123"/>
      <c r="T317" s="342" t="s">
        <v>138</v>
      </c>
      <c r="U317" s="237" t="s">
        <v>138</v>
      </c>
      <c r="V317" s="171" t="s">
        <v>199</v>
      </c>
      <c r="W317" s="239"/>
      <c r="X317" s="292" t="s">
        <v>37</v>
      </c>
      <c r="Y317" s="252"/>
    </row>
    <row r="318" spans="2:25" x14ac:dyDescent="0.25">
      <c r="B318" s="34">
        <v>45205</v>
      </c>
      <c r="C318" s="51"/>
      <c r="D318" s="151">
        <v>0.189</v>
      </c>
      <c r="E318" s="26"/>
      <c r="F318" s="26"/>
      <c r="G318" s="26"/>
      <c r="H318" s="26"/>
      <c r="I318" s="51"/>
      <c r="J318" s="231" t="s">
        <v>138</v>
      </c>
      <c r="K318" s="51"/>
      <c r="L318" s="26"/>
      <c r="M318" s="51"/>
      <c r="N318" s="326" t="s">
        <v>37</v>
      </c>
      <c r="O318" s="233">
        <v>0.11700000000000001</v>
      </c>
      <c r="P318" s="269" t="s">
        <v>199</v>
      </c>
      <c r="Q318" s="51"/>
      <c r="R318" s="122"/>
      <c r="S318" s="123"/>
      <c r="T318" s="342" t="s">
        <v>138</v>
      </c>
      <c r="U318" s="237" t="s">
        <v>138</v>
      </c>
      <c r="V318" s="171" t="s">
        <v>199</v>
      </c>
      <c r="W318" s="239"/>
      <c r="X318" s="292" t="s">
        <v>37</v>
      </c>
      <c r="Y318" s="252"/>
    </row>
    <row r="319" spans="2:25" x14ac:dyDescent="0.25">
      <c r="B319" s="34">
        <v>45208</v>
      </c>
      <c r="C319" s="51"/>
      <c r="D319" s="151">
        <v>0.16200000000000001</v>
      </c>
      <c r="E319" s="26"/>
      <c r="F319" s="26"/>
      <c r="G319" s="26"/>
      <c r="H319" s="26"/>
      <c r="I319" s="51"/>
      <c r="J319" s="231" t="s">
        <v>138</v>
      </c>
      <c r="K319" s="51"/>
      <c r="L319" s="26"/>
      <c r="M319" s="51"/>
      <c r="N319" s="326" t="s">
        <v>37</v>
      </c>
      <c r="O319" s="233">
        <v>0.111</v>
      </c>
      <c r="P319" s="293" t="s">
        <v>199</v>
      </c>
      <c r="Q319" s="51"/>
      <c r="R319" s="122" t="s">
        <v>37</v>
      </c>
      <c r="S319" s="123" t="s">
        <v>37</v>
      </c>
      <c r="T319" s="342" t="s">
        <v>138</v>
      </c>
      <c r="U319" s="237" t="s">
        <v>138</v>
      </c>
      <c r="V319" s="171" t="s">
        <v>199</v>
      </c>
      <c r="W319" s="229" t="s">
        <v>37</v>
      </c>
      <c r="X319" s="292" t="s">
        <v>37</v>
      </c>
      <c r="Y319" s="252" t="s">
        <v>37</v>
      </c>
    </row>
    <row r="320" spans="2:25" x14ac:dyDescent="0.25">
      <c r="B320" s="34">
        <v>45210</v>
      </c>
      <c r="C320" s="51"/>
      <c r="D320" s="151">
        <v>0.29799999999999999</v>
      </c>
      <c r="E320" s="26"/>
      <c r="F320" s="26"/>
      <c r="G320" s="26"/>
      <c r="H320" s="26"/>
      <c r="I320" s="51"/>
      <c r="J320" s="231" t="s">
        <v>138</v>
      </c>
      <c r="K320" s="51"/>
      <c r="L320" s="26"/>
      <c r="M320" s="51"/>
      <c r="N320" s="326" t="s">
        <v>37</v>
      </c>
      <c r="O320" s="233">
        <v>0.11</v>
      </c>
      <c r="P320" s="269" t="s">
        <v>199</v>
      </c>
      <c r="Q320" s="51"/>
      <c r="R320" s="122"/>
      <c r="S320" s="123"/>
      <c r="T320" s="342" t="s">
        <v>138</v>
      </c>
      <c r="U320" s="237" t="s">
        <v>138</v>
      </c>
      <c r="V320" s="171" t="s">
        <v>199</v>
      </c>
      <c r="W320" s="239"/>
      <c r="X320" s="292" t="s">
        <v>37</v>
      </c>
      <c r="Y320" s="252"/>
    </row>
    <row r="321" spans="2:25" x14ac:dyDescent="0.25">
      <c r="B321" s="34">
        <v>45215</v>
      </c>
      <c r="C321" s="51"/>
      <c r="D321" s="151">
        <v>0.40300000000000002</v>
      </c>
      <c r="E321" s="26"/>
      <c r="F321" s="26"/>
      <c r="G321" s="26"/>
      <c r="H321" s="26"/>
      <c r="I321" s="51"/>
      <c r="J321" s="231" t="s">
        <v>138</v>
      </c>
      <c r="K321" s="51"/>
      <c r="L321" s="26"/>
      <c r="M321" s="51"/>
      <c r="N321" s="326" t="s">
        <v>37</v>
      </c>
      <c r="O321" s="233">
        <v>0.111</v>
      </c>
      <c r="P321" s="269" t="s">
        <v>199</v>
      </c>
      <c r="Q321" s="51"/>
      <c r="R321" s="122" t="s">
        <v>37</v>
      </c>
      <c r="S321" s="123" t="s">
        <v>37</v>
      </c>
      <c r="T321" s="342" t="s">
        <v>138</v>
      </c>
      <c r="U321" s="237" t="s">
        <v>138</v>
      </c>
      <c r="V321" s="171" t="s">
        <v>199</v>
      </c>
      <c r="W321" s="229" t="s">
        <v>37</v>
      </c>
      <c r="X321" s="292" t="s">
        <v>37</v>
      </c>
      <c r="Y321" s="252" t="s">
        <v>37</v>
      </c>
    </row>
    <row r="322" spans="2:25" x14ac:dyDescent="0.25">
      <c r="B322" s="34">
        <v>45217</v>
      </c>
      <c r="C322" s="51"/>
      <c r="D322" s="151">
        <v>0.253</v>
      </c>
      <c r="E322" s="26"/>
      <c r="F322" s="26"/>
      <c r="G322" s="26"/>
      <c r="H322" s="26"/>
      <c r="I322" s="51"/>
      <c r="J322" s="231" t="s">
        <v>138</v>
      </c>
      <c r="K322" s="51"/>
      <c r="L322" s="26"/>
      <c r="M322" s="51"/>
      <c r="N322" s="326" t="s">
        <v>37</v>
      </c>
      <c r="O322" s="233">
        <v>0.11700000000000001</v>
      </c>
      <c r="P322" s="269" t="s">
        <v>199</v>
      </c>
      <c r="Q322" s="51"/>
      <c r="R322" s="122"/>
      <c r="S322" s="123"/>
      <c r="T322" s="342" t="s">
        <v>138</v>
      </c>
      <c r="U322" s="237" t="s">
        <v>138</v>
      </c>
      <c r="V322" s="171" t="s">
        <v>199</v>
      </c>
      <c r="W322" s="239"/>
      <c r="X322" s="249">
        <v>0.114</v>
      </c>
      <c r="Y322" s="252"/>
    </row>
    <row r="323" spans="2:25" x14ac:dyDescent="0.25">
      <c r="B323" s="34">
        <v>45219</v>
      </c>
      <c r="C323" s="51"/>
      <c r="D323" s="151">
        <v>0.29399999999999998</v>
      </c>
      <c r="E323" s="26"/>
      <c r="F323" s="26"/>
      <c r="G323" s="26"/>
      <c r="H323" s="26"/>
      <c r="I323" s="51"/>
      <c r="J323" s="231" t="s">
        <v>138</v>
      </c>
      <c r="K323" s="51"/>
      <c r="L323" s="26"/>
      <c r="M323" s="51"/>
      <c r="N323" s="326" t="s">
        <v>37</v>
      </c>
      <c r="O323" s="233">
        <v>0.17100000000000001</v>
      </c>
      <c r="P323" s="269" t="s">
        <v>199</v>
      </c>
      <c r="Q323" s="51"/>
      <c r="R323" s="122"/>
      <c r="S323" s="123"/>
      <c r="T323" s="223" t="s">
        <v>138</v>
      </c>
      <c r="U323" s="237" t="s">
        <v>138</v>
      </c>
      <c r="V323" s="171" t="s">
        <v>199</v>
      </c>
      <c r="W323" s="239"/>
      <c r="X323" s="249">
        <v>0.15</v>
      </c>
      <c r="Y323" s="252"/>
    </row>
    <row r="324" spans="2:25" x14ac:dyDescent="0.25">
      <c r="B324" s="34">
        <v>45232</v>
      </c>
      <c r="C324" s="51"/>
      <c r="D324" s="151">
        <v>0.26800000000000002</v>
      </c>
      <c r="E324" s="26"/>
      <c r="F324" s="26"/>
      <c r="G324" s="26"/>
      <c r="H324" s="26"/>
      <c r="I324" s="51"/>
      <c r="J324" s="231">
        <v>6.6000000000000003E-2</v>
      </c>
      <c r="K324" s="51"/>
      <c r="L324" s="26"/>
      <c r="M324" s="51"/>
      <c r="N324" s="326" t="s">
        <v>37</v>
      </c>
      <c r="O324" s="233">
        <v>0.11700000000000001</v>
      </c>
      <c r="P324" s="269" t="s">
        <v>199</v>
      </c>
      <c r="Q324" s="51"/>
      <c r="R324" s="122" t="s">
        <v>37</v>
      </c>
      <c r="S324" s="123" t="s">
        <v>37</v>
      </c>
      <c r="T324" s="342" t="s">
        <v>138</v>
      </c>
      <c r="U324" s="237" t="s">
        <v>138</v>
      </c>
      <c r="V324" s="171" t="s">
        <v>199</v>
      </c>
      <c r="W324" s="229" t="s">
        <v>37</v>
      </c>
      <c r="X324" s="292" t="s">
        <v>37</v>
      </c>
      <c r="Y324" s="252" t="s">
        <v>37</v>
      </c>
    </row>
    <row r="325" spans="2:25" x14ac:dyDescent="0.25">
      <c r="B325" s="34">
        <v>45233</v>
      </c>
      <c r="C325" s="51"/>
      <c r="D325" s="151">
        <v>0.25600000000000001</v>
      </c>
      <c r="E325" s="26"/>
      <c r="F325" s="26"/>
      <c r="G325" s="26"/>
      <c r="H325" s="26"/>
      <c r="I325" s="51"/>
      <c r="J325" s="231" t="s">
        <v>138</v>
      </c>
      <c r="K325" s="51"/>
      <c r="L325" s="26"/>
      <c r="M325" s="51"/>
      <c r="N325" s="326" t="s">
        <v>37</v>
      </c>
      <c r="O325" s="233">
        <v>0.115</v>
      </c>
      <c r="P325" s="269" t="s">
        <v>199</v>
      </c>
      <c r="Q325" s="51"/>
      <c r="R325" s="122"/>
      <c r="S325" s="123"/>
      <c r="T325" s="342" t="s">
        <v>138</v>
      </c>
      <c r="U325" s="237" t="s">
        <v>138</v>
      </c>
      <c r="V325" s="171" t="s">
        <v>199</v>
      </c>
      <c r="W325" s="239"/>
      <c r="X325" s="292" t="s">
        <v>37</v>
      </c>
      <c r="Y325" s="252"/>
    </row>
    <row r="326" spans="2:25" x14ac:dyDescent="0.25">
      <c r="B326" s="34">
        <v>45236</v>
      </c>
      <c r="C326" s="51"/>
      <c r="D326" s="151">
        <v>0.307</v>
      </c>
      <c r="E326" s="26"/>
      <c r="F326" s="26"/>
      <c r="G326" s="26"/>
      <c r="H326" s="26"/>
      <c r="I326" s="51"/>
      <c r="J326" s="231" t="s">
        <v>138</v>
      </c>
      <c r="K326" s="51"/>
      <c r="L326" s="26"/>
      <c r="M326" s="51"/>
      <c r="N326" s="326" t="s">
        <v>37</v>
      </c>
      <c r="O326" s="233">
        <v>0.111</v>
      </c>
      <c r="P326" s="269" t="s">
        <v>199</v>
      </c>
      <c r="Q326" s="51"/>
      <c r="R326" s="122" t="s">
        <v>37</v>
      </c>
      <c r="S326" s="123" t="s">
        <v>37</v>
      </c>
      <c r="T326" s="342" t="s">
        <v>138</v>
      </c>
      <c r="U326" s="237" t="s">
        <v>138</v>
      </c>
      <c r="V326" s="171" t="s">
        <v>199</v>
      </c>
      <c r="W326" s="229" t="s">
        <v>37</v>
      </c>
      <c r="X326" s="249" t="s">
        <v>138</v>
      </c>
      <c r="Y326" s="252" t="s">
        <v>37</v>
      </c>
    </row>
    <row r="327" spans="2:25" x14ac:dyDescent="0.25">
      <c r="B327" s="34">
        <v>45238</v>
      </c>
      <c r="C327" s="51"/>
      <c r="D327" s="151">
        <v>0.41099999999999998</v>
      </c>
      <c r="E327" s="26"/>
      <c r="F327" s="26"/>
      <c r="G327" s="26"/>
      <c r="H327" s="26"/>
      <c r="I327" s="51"/>
      <c r="J327" s="231" t="s">
        <v>138</v>
      </c>
      <c r="K327" s="51"/>
      <c r="L327" s="26"/>
      <c r="M327" s="51"/>
      <c r="N327" s="326" t="s">
        <v>37</v>
      </c>
      <c r="O327" s="233">
        <v>0.12</v>
      </c>
      <c r="P327" s="293" t="s">
        <v>199</v>
      </c>
      <c r="Q327" s="51"/>
      <c r="R327" s="122"/>
      <c r="S327" s="123"/>
      <c r="T327" s="223" t="s">
        <v>138</v>
      </c>
      <c r="U327" s="237" t="s">
        <v>138</v>
      </c>
      <c r="V327" s="171" t="s">
        <v>199</v>
      </c>
      <c r="W327" s="239"/>
      <c r="X327" s="249" t="s">
        <v>138</v>
      </c>
      <c r="Y327" s="252"/>
    </row>
    <row r="328" spans="2:25" x14ac:dyDescent="0.25">
      <c r="B328" s="34">
        <v>45240</v>
      </c>
      <c r="C328" s="51"/>
      <c r="D328" s="151">
        <v>0.218</v>
      </c>
      <c r="E328" s="26"/>
      <c r="F328" s="26"/>
      <c r="G328" s="26"/>
      <c r="H328" s="26"/>
      <c r="I328" s="51"/>
      <c r="J328" s="231" t="s">
        <v>138</v>
      </c>
      <c r="K328" s="51"/>
      <c r="L328" s="26"/>
      <c r="M328" s="51"/>
      <c r="N328" s="326" t="s">
        <v>37</v>
      </c>
      <c r="O328" s="233">
        <v>0.115</v>
      </c>
      <c r="P328" s="293" t="s">
        <v>199</v>
      </c>
      <c r="Q328" s="51"/>
      <c r="R328" s="122"/>
      <c r="S328" s="123"/>
      <c r="T328" s="223" t="s">
        <v>138</v>
      </c>
      <c r="U328" s="237" t="s">
        <v>138</v>
      </c>
      <c r="V328" s="171" t="s">
        <v>199</v>
      </c>
      <c r="W328" s="239"/>
      <c r="X328" s="249" t="s">
        <v>138</v>
      </c>
      <c r="Y328" s="252"/>
    </row>
    <row r="329" spans="2:25" x14ac:dyDescent="0.25">
      <c r="B329" s="34">
        <v>45243</v>
      </c>
      <c r="C329" s="51"/>
      <c r="D329" s="151">
        <v>0.379</v>
      </c>
      <c r="E329" s="26"/>
      <c r="F329" s="26"/>
      <c r="G329" s="26"/>
      <c r="H329" s="26"/>
      <c r="I329" s="51"/>
      <c r="J329" s="231" t="s">
        <v>138</v>
      </c>
      <c r="K329" s="51"/>
      <c r="L329" s="26"/>
      <c r="M329" s="51"/>
      <c r="N329" s="326" t="s">
        <v>37</v>
      </c>
      <c r="O329" s="233">
        <v>0.11600000000000001</v>
      </c>
      <c r="P329" s="269" t="s">
        <v>199</v>
      </c>
      <c r="Q329" s="51"/>
      <c r="R329" s="122" t="s">
        <v>37</v>
      </c>
      <c r="S329" s="123" t="s">
        <v>37</v>
      </c>
      <c r="T329" s="342" t="s">
        <v>138</v>
      </c>
      <c r="U329" s="237" t="s">
        <v>138</v>
      </c>
      <c r="V329" s="171" t="s">
        <v>199</v>
      </c>
      <c r="W329" s="243" t="s">
        <v>138</v>
      </c>
      <c r="X329" s="249" t="s">
        <v>138</v>
      </c>
      <c r="Y329" s="252" t="s">
        <v>199</v>
      </c>
    </row>
    <row r="330" spans="2:25" x14ac:dyDescent="0.25">
      <c r="B330" s="34">
        <v>45245</v>
      </c>
      <c r="C330" s="51"/>
      <c r="D330" s="151">
        <v>0.56299999999999994</v>
      </c>
      <c r="E330" s="26"/>
      <c r="F330" s="26"/>
      <c r="G330" s="26"/>
      <c r="H330" s="26"/>
      <c r="I330" s="51"/>
      <c r="J330" s="231" t="s">
        <v>138</v>
      </c>
      <c r="K330" s="51"/>
      <c r="L330" s="26"/>
      <c r="M330" s="51"/>
      <c r="N330" s="326" t="s">
        <v>37</v>
      </c>
      <c r="O330" s="233">
        <v>0.30199999999999999</v>
      </c>
      <c r="P330" s="293" t="s">
        <v>199</v>
      </c>
      <c r="Q330" s="51"/>
      <c r="R330" s="122"/>
      <c r="S330" s="123"/>
      <c r="T330" s="223" t="s">
        <v>138</v>
      </c>
      <c r="U330" s="237" t="s">
        <v>138</v>
      </c>
      <c r="V330" s="171" t="s">
        <v>199</v>
      </c>
      <c r="W330" s="239"/>
      <c r="X330" s="249">
        <v>0.186</v>
      </c>
      <c r="Y330" s="252"/>
    </row>
    <row r="331" spans="2:25" x14ac:dyDescent="0.25">
      <c r="B331" s="34">
        <v>45247</v>
      </c>
      <c r="C331" s="51"/>
      <c r="D331" s="151">
        <v>0.316</v>
      </c>
      <c r="E331" s="26"/>
      <c r="F331" s="26"/>
      <c r="G331" s="26"/>
      <c r="H331" s="26"/>
      <c r="I331" s="51"/>
      <c r="J331" s="231" t="s">
        <v>138</v>
      </c>
      <c r="K331" s="51"/>
      <c r="L331" s="26"/>
      <c r="M331" s="51"/>
      <c r="N331" s="326" t="s">
        <v>37</v>
      </c>
      <c r="O331" s="233">
        <v>0.10100000000000001</v>
      </c>
      <c r="P331" s="269" t="s">
        <v>199</v>
      </c>
      <c r="Q331" s="51"/>
      <c r="R331" s="122"/>
      <c r="S331" s="123"/>
      <c r="T331" s="342" t="s">
        <v>138</v>
      </c>
      <c r="U331" s="237" t="s">
        <v>138</v>
      </c>
      <c r="V331" s="171" t="s">
        <v>199</v>
      </c>
      <c r="W331" s="239"/>
      <c r="X331" s="249">
        <v>0.23699999999999999</v>
      </c>
      <c r="Y331" s="252"/>
    </row>
    <row r="332" spans="2:25" x14ac:dyDescent="0.25">
      <c r="B332" s="34">
        <v>45250</v>
      </c>
      <c r="C332" s="51"/>
      <c r="D332" s="151">
        <v>0.254</v>
      </c>
      <c r="E332" s="26"/>
      <c r="F332" s="26"/>
      <c r="G332" s="26"/>
      <c r="H332" s="26"/>
      <c r="I332" s="51"/>
      <c r="J332" s="231" t="s">
        <v>138</v>
      </c>
      <c r="K332" s="51"/>
      <c r="L332" s="26"/>
      <c r="M332" s="51"/>
      <c r="N332" s="326" t="s">
        <v>37</v>
      </c>
      <c r="O332" s="233">
        <v>0.115</v>
      </c>
      <c r="P332" s="293" t="s">
        <v>199</v>
      </c>
      <c r="Q332" s="51"/>
      <c r="R332" s="122" t="s">
        <v>37</v>
      </c>
      <c r="S332" s="123" t="s">
        <v>37</v>
      </c>
      <c r="T332" s="342" t="s">
        <v>138</v>
      </c>
      <c r="U332" s="237" t="s">
        <v>138</v>
      </c>
      <c r="V332" s="171" t="s">
        <v>199</v>
      </c>
      <c r="W332" s="229" t="s">
        <v>37</v>
      </c>
      <c r="X332" s="292" t="s">
        <v>37</v>
      </c>
      <c r="Y332" s="252" t="s">
        <v>37</v>
      </c>
    </row>
    <row r="333" spans="2:25" x14ac:dyDescent="0.25">
      <c r="B333" s="34">
        <v>45252</v>
      </c>
      <c r="C333" s="51"/>
      <c r="D333" s="151">
        <v>0.151</v>
      </c>
      <c r="E333" s="26"/>
      <c r="F333" s="26"/>
      <c r="G333" s="26"/>
      <c r="H333" s="26"/>
      <c r="I333" s="51"/>
      <c r="J333" s="231" t="s">
        <v>138</v>
      </c>
      <c r="K333" s="51"/>
      <c r="L333" s="26"/>
      <c r="M333" s="51"/>
      <c r="N333" s="326" t="s">
        <v>37</v>
      </c>
      <c r="O333" s="233">
        <v>9.0999999999999998E-2</v>
      </c>
      <c r="P333" s="269" t="s">
        <v>199</v>
      </c>
      <c r="Q333" s="51"/>
      <c r="R333" s="122"/>
      <c r="S333" s="123"/>
      <c r="T333" s="342" t="s">
        <v>138</v>
      </c>
      <c r="U333" s="237" t="s">
        <v>138</v>
      </c>
      <c r="V333" s="171" t="s">
        <v>199</v>
      </c>
      <c r="W333" s="239"/>
      <c r="X333" s="292" t="s">
        <v>37</v>
      </c>
      <c r="Y333" s="252"/>
    </row>
    <row r="334" spans="2:25" x14ac:dyDescent="0.25">
      <c r="B334" s="34">
        <v>45254</v>
      </c>
      <c r="C334" s="51"/>
      <c r="D334" s="151">
        <v>0.18</v>
      </c>
      <c r="E334" s="26"/>
      <c r="F334" s="26"/>
      <c r="G334" s="26"/>
      <c r="H334" s="26"/>
      <c r="I334" s="51"/>
      <c r="J334" s="231" t="s">
        <v>138</v>
      </c>
      <c r="K334" s="51"/>
      <c r="L334" s="26"/>
      <c r="M334" s="51"/>
      <c r="N334" s="326" t="s">
        <v>37</v>
      </c>
      <c r="O334" s="233">
        <v>0.104</v>
      </c>
      <c r="P334" s="293" t="s">
        <v>199</v>
      </c>
      <c r="Q334" s="51"/>
      <c r="R334" s="122"/>
      <c r="S334" s="123"/>
      <c r="T334" s="223" t="s">
        <v>138</v>
      </c>
      <c r="U334" s="237" t="s">
        <v>138</v>
      </c>
      <c r="V334" s="171" t="s">
        <v>199</v>
      </c>
      <c r="W334" s="239"/>
      <c r="X334" s="292" t="s">
        <v>37</v>
      </c>
      <c r="Y334" s="252"/>
    </row>
    <row r="335" spans="2:25" x14ac:dyDescent="0.25">
      <c r="B335" s="34">
        <v>45257</v>
      </c>
      <c r="C335" s="51"/>
      <c r="D335" s="151">
        <v>0.29299999999999998</v>
      </c>
      <c r="E335" s="26"/>
      <c r="F335" s="26"/>
      <c r="G335" s="26"/>
      <c r="H335" s="26"/>
      <c r="I335" s="51"/>
      <c r="J335" s="231" t="s">
        <v>138</v>
      </c>
      <c r="K335" s="51"/>
      <c r="L335" s="26"/>
      <c r="M335" s="51"/>
      <c r="N335" s="326" t="s">
        <v>37</v>
      </c>
      <c r="O335" s="233">
        <v>0.129</v>
      </c>
      <c r="P335" s="269" t="s">
        <v>199</v>
      </c>
      <c r="Q335" s="51"/>
      <c r="R335" s="122" t="s">
        <v>37</v>
      </c>
      <c r="S335" s="123" t="s">
        <v>37</v>
      </c>
      <c r="T335" s="342" t="s">
        <v>138</v>
      </c>
      <c r="U335" s="237" t="s">
        <v>138</v>
      </c>
      <c r="V335" s="171" t="s">
        <v>199</v>
      </c>
      <c r="W335" s="229" t="s">
        <v>37</v>
      </c>
      <c r="X335" s="249">
        <v>0.14799999999999999</v>
      </c>
      <c r="Y335" s="252" t="s">
        <v>37</v>
      </c>
    </row>
    <row r="336" spans="2:25" x14ac:dyDescent="0.25">
      <c r="B336" s="34">
        <v>45259</v>
      </c>
      <c r="C336" s="51"/>
      <c r="D336" s="151">
        <v>0.30299999999999999</v>
      </c>
      <c r="E336" s="26"/>
      <c r="F336" s="26"/>
      <c r="G336" s="26"/>
      <c r="H336" s="26"/>
      <c r="I336" s="51"/>
      <c r="J336" s="231" t="s">
        <v>138</v>
      </c>
      <c r="K336" s="51"/>
      <c r="L336" s="26"/>
      <c r="M336" s="51"/>
      <c r="N336" s="326" t="s">
        <v>37</v>
      </c>
      <c r="O336" s="233">
        <v>9.7000000000000003E-2</v>
      </c>
      <c r="P336" s="293" t="s">
        <v>199</v>
      </c>
      <c r="Q336" s="51"/>
      <c r="R336" s="122"/>
      <c r="S336" s="123"/>
      <c r="T336" s="223" t="s">
        <v>138</v>
      </c>
      <c r="U336" s="237" t="s">
        <v>138</v>
      </c>
      <c r="V336" s="171" t="s">
        <v>199</v>
      </c>
      <c r="W336" s="239"/>
      <c r="X336" s="292" t="s">
        <v>37</v>
      </c>
      <c r="Y336" s="252"/>
    </row>
    <row r="337" spans="2:25" x14ac:dyDescent="0.25">
      <c r="B337" s="34">
        <v>45261</v>
      </c>
      <c r="C337" s="51"/>
      <c r="D337" s="151">
        <v>0.28399999999999997</v>
      </c>
      <c r="E337" s="26"/>
      <c r="F337" s="26"/>
      <c r="G337" s="26"/>
      <c r="H337" s="26"/>
      <c r="I337" s="51"/>
      <c r="J337" s="231" t="s">
        <v>138</v>
      </c>
      <c r="K337" s="51"/>
      <c r="L337" s="26"/>
      <c r="M337" s="51"/>
      <c r="N337" s="326" t="s">
        <v>37</v>
      </c>
      <c r="O337" s="233">
        <v>7.9000000000000001E-2</v>
      </c>
      <c r="P337" s="269" t="s">
        <v>199</v>
      </c>
      <c r="Q337" s="51"/>
      <c r="R337" s="122"/>
      <c r="S337" s="123"/>
      <c r="T337" s="223" t="s">
        <v>138</v>
      </c>
      <c r="U337" s="237" t="s">
        <v>138</v>
      </c>
      <c r="V337" s="171" t="s">
        <v>199</v>
      </c>
      <c r="W337" s="239"/>
      <c r="X337" s="292" t="s">
        <v>37</v>
      </c>
      <c r="Y337" s="252"/>
    </row>
    <row r="338" spans="2:25" x14ac:dyDescent="0.25">
      <c r="B338" s="34">
        <v>45264</v>
      </c>
      <c r="C338" s="51"/>
      <c r="D338" s="151">
        <v>0.23100000000000001</v>
      </c>
      <c r="E338" s="26"/>
      <c r="F338" s="26"/>
      <c r="G338" s="26"/>
      <c r="H338" s="26"/>
      <c r="I338" s="51"/>
      <c r="J338" s="231" t="s">
        <v>138</v>
      </c>
      <c r="K338" s="51"/>
      <c r="L338" s="26"/>
      <c r="M338" s="51"/>
      <c r="N338" s="326" t="s">
        <v>37</v>
      </c>
      <c r="O338" s="233">
        <v>8.3000000000000004E-2</v>
      </c>
      <c r="P338" s="293" t="s">
        <v>199</v>
      </c>
      <c r="Q338" s="51"/>
      <c r="R338" s="122" t="s">
        <v>37</v>
      </c>
      <c r="S338" s="123" t="s">
        <v>37</v>
      </c>
      <c r="T338" s="223" t="s">
        <v>138</v>
      </c>
      <c r="U338" s="237" t="s">
        <v>138</v>
      </c>
      <c r="V338" s="171" t="s">
        <v>199</v>
      </c>
      <c r="W338" s="229" t="s">
        <v>37</v>
      </c>
      <c r="X338" s="292" t="s">
        <v>37</v>
      </c>
      <c r="Y338" s="252" t="s">
        <v>37</v>
      </c>
    </row>
    <row r="339" spans="2:25" x14ac:dyDescent="0.25">
      <c r="B339" s="34">
        <v>45265</v>
      </c>
      <c r="C339" s="51"/>
      <c r="D339" s="151">
        <v>0.21299999999999999</v>
      </c>
      <c r="E339" s="26"/>
      <c r="F339" s="26"/>
      <c r="G339" s="26"/>
      <c r="H339" s="26"/>
      <c r="I339" s="51"/>
      <c r="J339" s="231" t="s">
        <v>138</v>
      </c>
      <c r="K339" s="51"/>
      <c r="L339" s="26"/>
      <c r="M339" s="51"/>
      <c r="N339" s="326" t="s">
        <v>37</v>
      </c>
      <c r="O339" s="233">
        <v>9.5000000000000001E-2</v>
      </c>
      <c r="P339" s="293" t="s">
        <v>199</v>
      </c>
      <c r="Q339" s="51"/>
      <c r="R339" s="122"/>
      <c r="S339" s="123"/>
      <c r="T339" s="223" t="s">
        <v>138</v>
      </c>
      <c r="U339" s="237" t="s">
        <v>138</v>
      </c>
      <c r="V339" s="171" t="s">
        <v>199</v>
      </c>
      <c r="W339" s="239"/>
      <c r="X339" s="292" t="s">
        <v>37</v>
      </c>
      <c r="Y339" s="252"/>
    </row>
    <row r="340" spans="2:25" x14ac:dyDescent="0.25">
      <c r="B340" s="34">
        <v>45271</v>
      </c>
      <c r="C340" s="51"/>
      <c r="D340" s="151">
        <v>0.38600000000000001</v>
      </c>
      <c r="E340" s="26"/>
      <c r="F340" s="26"/>
      <c r="G340" s="26"/>
      <c r="H340" s="26"/>
      <c r="I340" s="51"/>
      <c r="J340" s="231" t="s">
        <v>138</v>
      </c>
      <c r="K340" s="51"/>
      <c r="L340" s="26"/>
      <c r="M340" s="51"/>
      <c r="N340" s="231">
        <v>0.14499999999999999</v>
      </c>
      <c r="O340" s="233">
        <v>0.11</v>
      </c>
      <c r="P340" s="293" t="s">
        <v>199</v>
      </c>
      <c r="Q340" s="51"/>
      <c r="R340" s="122" t="s">
        <v>37</v>
      </c>
      <c r="S340" s="123" t="s">
        <v>37</v>
      </c>
      <c r="T340" s="223" t="s">
        <v>138</v>
      </c>
      <c r="U340" s="237" t="s">
        <v>138</v>
      </c>
      <c r="V340" s="171" t="s">
        <v>199</v>
      </c>
      <c r="W340" s="229" t="s">
        <v>37</v>
      </c>
      <c r="X340" s="292">
        <v>0.317</v>
      </c>
      <c r="Y340" s="252" t="s">
        <v>37</v>
      </c>
    </row>
    <row r="341" spans="2:25" x14ac:dyDescent="0.25">
      <c r="B341" s="34">
        <v>45273</v>
      </c>
      <c r="C341" s="51"/>
      <c r="D341" s="151">
        <v>0.316</v>
      </c>
      <c r="E341" s="26"/>
      <c r="F341" s="26"/>
      <c r="G341" s="26"/>
      <c r="H341" s="26"/>
      <c r="I341" s="51"/>
      <c r="J341" s="231" t="s">
        <v>138</v>
      </c>
      <c r="K341" s="51"/>
      <c r="L341" s="26"/>
      <c r="M341" s="51"/>
      <c r="N341" s="326" t="s">
        <v>37</v>
      </c>
      <c r="O341" s="233">
        <v>0.107</v>
      </c>
      <c r="P341" s="293" t="s">
        <v>199</v>
      </c>
      <c r="Q341" s="51"/>
      <c r="R341" s="122"/>
      <c r="S341" s="123"/>
      <c r="T341" s="223" t="s">
        <v>138</v>
      </c>
      <c r="U341" s="237" t="s">
        <v>138</v>
      </c>
      <c r="V341" s="171" t="s">
        <v>199</v>
      </c>
      <c r="W341" s="239"/>
      <c r="X341" s="249">
        <v>0.13500000000000001</v>
      </c>
      <c r="Y341" s="252"/>
    </row>
    <row r="342" spans="2:25" x14ac:dyDescent="0.25">
      <c r="B342" s="34">
        <v>45275</v>
      </c>
      <c r="C342" s="51"/>
      <c r="D342" s="151">
        <v>0.27100000000000002</v>
      </c>
      <c r="E342" s="26"/>
      <c r="F342" s="26"/>
      <c r="G342" s="26"/>
      <c r="H342" s="26"/>
      <c r="I342" s="51"/>
      <c r="J342" s="231">
        <v>0.27100000000000002</v>
      </c>
      <c r="K342" s="51"/>
      <c r="L342" s="26"/>
      <c r="M342" s="51"/>
      <c r="N342" s="326" t="s">
        <v>37</v>
      </c>
      <c r="O342" s="233">
        <v>0.10299999999999999</v>
      </c>
      <c r="P342" s="269" t="s">
        <v>199</v>
      </c>
      <c r="Q342" s="51"/>
      <c r="R342" s="122"/>
      <c r="S342" s="123"/>
      <c r="T342" s="223" t="s">
        <v>138</v>
      </c>
      <c r="U342" s="237" t="s">
        <v>138</v>
      </c>
      <c r="V342" s="171" t="s">
        <v>199</v>
      </c>
      <c r="W342" s="239"/>
      <c r="X342" s="249">
        <v>0.13400000000000001</v>
      </c>
      <c r="Y342" s="252"/>
    </row>
    <row r="343" spans="2:25" x14ac:dyDescent="0.25">
      <c r="B343" s="34">
        <v>45278</v>
      </c>
      <c r="C343" s="51"/>
      <c r="D343" s="151">
        <v>0.40799999999999997</v>
      </c>
      <c r="E343" s="26"/>
      <c r="F343" s="26"/>
      <c r="G343" s="26"/>
      <c r="H343" s="26"/>
      <c r="I343" s="51"/>
      <c r="J343" s="231" t="s">
        <v>138</v>
      </c>
      <c r="K343" s="51"/>
      <c r="L343" s="26"/>
      <c r="M343" s="51"/>
      <c r="N343" s="326" t="s">
        <v>37</v>
      </c>
      <c r="O343" s="233">
        <v>9.0999999999999998E-2</v>
      </c>
      <c r="P343" s="269" t="s">
        <v>199</v>
      </c>
      <c r="Q343" s="51"/>
      <c r="R343" s="122" t="s">
        <v>37</v>
      </c>
      <c r="S343" s="123" t="s">
        <v>37</v>
      </c>
      <c r="T343" s="223" t="s">
        <v>138</v>
      </c>
      <c r="U343" s="237" t="s">
        <v>138</v>
      </c>
      <c r="V343" s="171" t="s">
        <v>199</v>
      </c>
      <c r="W343" s="229" t="s">
        <v>37</v>
      </c>
      <c r="X343" s="292" t="s">
        <v>37</v>
      </c>
      <c r="Y343" s="252" t="s">
        <v>37</v>
      </c>
    </row>
    <row r="344" spans="2:25" x14ac:dyDescent="0.25">
      <c r="B344" s="34">
        <v>45280</v>
      </c>
      <c r="C344" s="51"/>
      <c r="D344" s="151">
        <v>0.38900000000000001</v>
      </c>
      <c r="E344" s="26"/>
      <c r="F344" s="26"/>
      <c r="G344" s="26"/>
      <c r="H344" s="26"/>
      <c r="I344" s="51"/>
      <c r="J344" s="231" t="s">
        <v>138</v>
      </c>
      <c r="K344" s="51"/>
      <c r="L344" s="26"/>
      <c r="M344" s="51"/>
      <c r="N344" s="231">
        <v>8.8999999999999996E-2</v>
      </c>
      <c r="O344" s="233">
        <v>0.105</v>
      </c>
      <c r="P344" s="269" t="s">
        <v>199</v>
      </c>
      <c r="Q344" s="51"/>
      <c r="R344" s="122"/>
      <c r="S344" s="123"/>
      <c r="T344" s="223" t="s">
        <v>138</v>
      </c>
      <c r="U344" s="237" t="s">
        <v>138</v>
      </c>
      <c r="V344" s="171" t="s">
        <v>199</v>
      </c>
      <c r="W344" s="239"/>
      <c r="X344" s="249">
        <v>0.121</v>
      </c>
      <c r="Y344" s="252"/>
    </row>
    <row r="345" spans="2:25" x14ac:dyDescent="0.25">
      <c r="B345" s="34">
        <v>45282</v>
      </c>
      <c r="C345" s="51"/>
      <c r="D345" s="151">
        <v>0.35899999999999999</v>
      </c>
      <c r="E345" s="26"/>
      <c r="F345" s="26"/>
      <c r="G345" s="26"/>
      <c r="H345" s="26"/>
      <c r="I345" s="51"/>
      <c r="J345" s="231" t="s">
        <v>138</v>
      </c>
      <c r="K345" s="51"/>
      <c r="L345" s="26"/>
      <c r="M345" s="51"/>
      <c r="N345" s="231" t="s">
        <v>138</v>
      </c>
      <c r="O345" s="233" t="s">
        <v>138</v>
      </c>
      <c r="P345" s="269" t="s">
        <v>199</v>
      </c>
      <c r="Q345" s="51"/>
      <c r="R345" s="122"/>
      <c r="S345" s="123"/>
      <c r="T345" s="223" t="s">
        <v>138</v>
      </c>
      <c r="U345" s="237" t="s">
        <v>138</v>
      </c>
      <c r="V345" s="171" t="s">
        <v>199</v>
      </c>
      <c r="W345" s="239"/>
      <c r="X345" s="249">
        <v>7.8E-2</v>
      </c>
      <c r="Y345" s="252"/>
    </row>
    <row r="346" spans="2:25" x14ac:dyDescent="0.25">
      <c r="B346" s="34">
        <v>45286</v>
      </c>
      <c r="C346" s="51"/>
      <c r="D346" s="151">
        <v>0.18099999999999999</v>
      </c>
      <c r="E346" s="26"/>
      <c r="F346" s="26"/>
      <c r="G346" s="26"/>
      <c r="H346" s="26"/>
      <c r="I346" s="51"/>
      <c r="J346" s="231" t="s">
        <v>138</v>
      </c>
      <c r="K346" s="51"/>
      <c r="L346" s="26"/>
      <c r="M346" s="51"/>
      <c r="N346" s="231">
        <v>0.104</v>
      </c>
      <c r="O346" s="233">
        <v>0.12</v>
      </c>
      <c r="P346" s="269" t="s">
        <v>199</v>
      </c>
      <c r="Q346" s="51"/>
      <c r="R346" s="122" t="s">
        <v>37</v>
      </c>
      <c r="S346" s="123" t="s">
        <v>37</v>
      </c>
      <c r="T346" s="223" t="s">
        <v>138</v>
      </c>
      <c r="U346" s="237">
        <v>7.2999999999999995E-2</v>
      </c>
      <c r="V346" s="171" t="s">
        <v>199</v>
      </c>
      <c r="W346" s="229" t="s">
        <v>37</v>
      </c>
      <c r="X346" s="249">
        <v>0.13200000000000001</v>
      </c>
      <c r="Y346" s="252" t="s">
        <v>37</v>
      </c>
    </row>
    <row r="347" spans="2:25" x14ac:dyDescent="0.25">
      <c r="B347" s="34">
        <v>45287</v>
      </c>
      <c r="C347" s="51"/>
      <c r="D347" s="151">
        <v>0.17599999999999999</v>
      </c>
      <c r="E347" s="26"/>
      <c r="F347" s="26"/>
      <c r="G347" s="26"/>
      <c r="H347" s="26"/>
      <c r="I347" s="51"/>
      <c r="J347" s="231" t="s">
        <v>138</v>
      </c>
      <c r="K347" s="51"/>
      <c r="L347" s="26"/>
      <c r="M347" s="51"/>
      <c r="N347" s="231">
        <v>9.4E-2</v>
      </c>
      <c r="O347" s="233">
        <v>0.107</v>
      </c>
      <c r="P347" s="269" t="s">
        <v>199</v>
      </c>
      <c r="Q347" s="51"/>
      <c r="R347" s="122"/>
      <c r="S347" s="123"/>
      <c r="T347" s="223" t="s">
        <v>138</v>
      </c>
      <c r="U347" s="237" t="s">
        <v>138</v>
      </c>
      <c r="V347" s="171" t="s">
        <v>199</v>
      </c>
      <c r="W347" s="239"/>
      <c r="X347" s="249">
        <v>0.10199999999999999</v>
      </c>
      <c r="Y347" s="252"/>
    </row>
    <row r="348" spans="2:25" x14ac:dyDescent="0.25">
      <c r="B348" s="34">
        <v>45289</v>
      </c>
      <c r="C348" s="51"/>
      <c r="D348" s="151">
        <v>0.51500000000000001</v>
      </c>
      <c r="E348" s="26"/>
      <c r="F348" s="26"/>
      <c r="G348" s="26"/>
      <c r="H348" s="26"/>
      <c r="I348" s="51"/>
      <c r="J348" s="231" t="s">
        <v>138</v>
      </c>
      <c r="K348" s="51"/>
      <c r="L348" s="26"/>
      <c r="M348" s="51"/>
      <c r="N348" s="231">
        <v>9.9000000000000005E-2</v>
      </c>
      <c r="O348" s="233">
        <v>0.108</v>
      </c>
      <c r="P348" s="269" t="s">
        <v>199</v>
      </c>
      <c r="Q348" s="51"/>
      <c r="R348" s="122"/>
      <c r="S348" s="123"/>
      <c r="T348" s="223" t="s">
        <v>138</v>
      </c>
      <c r="U348" s="237" t="s">
        <v>138</v>
      </c>
      <c r="V348" s="171" t="s">
        <v>199</v>
      </c>
      <c r="W348" s="239"/>
      <c r="X348" s="249">
        <v>8.5999999999999993E-2</v>
      </c>
      <c r="Y348" s="252"/>
    </row>
    <row r="349" spans="2:25" x14ac:dyDescent="0.25">
      <c r="B349" s="34">
        <v>45317</v>
      </c>
      <c r="C349" s="51"/>
      <c r="D349" s="151">
        <v>0.52100000000000002</v>
      </c>
      <c r="E349" s="26"/>
      <c r="F349" s="26"/>
      <c r="G349" s="26"/>
      <c r="H349" s="26"/>
      <c r="I349" s="51"/>
      <c r="J349" s="231" t="s">
        <v>138</v>
      </c>
      <c r="K349" s="51"/>
      <c r="L349" s="26"/>
      <c r="M349" s="51"/>
      <c r="N349" s="326" t="s">
        <v>37</v>
      </c>
      <c r="O349" s="233">
        <v>9.1999999999999998E-2</v>
      </c>
      <c r="P349" s="293" t="s">
        <v>199</v>
      </c>
      <c r="Q349" s="51"/>
      <c r="R349" s="122" t="s">
        <v>37</v>
      </c>
      <c r="S349" s="123" t="s">
        <v>37</v>
      </c>
      <c r="T349" s="223" t="s">
        <v>138</v>
      </c>
      <c r="U349" s="237" t="s">
        <v>138</v>
      </c>
      <c r="V349" s="171" t="s">
        <v>199</v>
      </c>
      <c r="W349" s="229" t="s">
        <v>37</v>
      </c>
      <c r="X349" s="292" t="s">
        <v>37</v>
      </c>
      <c r="Y349" s="252" t="s">
        <v>37</v>
      </c>
    </row>
    <row r="350" spans="2:25" x14ac:dyDescent="0.25">
      <c r="B350" s="34">
        <v>45321</v>
      </c>
      <c r="C350" s="51"/>
      <c r="D350" s="151">
        <v>0.35799999999999998</v>
      </c>
      <c r="E350" s="26"/>
      <c r="F350" s="26"/>
      <c r="G350" s="26"/>
      <c r="H350" s="26"/>
      <c r="I350" s="51"/>
      <c r="J350" s="231">
        <v>9.1999999999999998E-2</v>
      </c>
      <c r="K350" s="51"/>
      <c r="L350" s="26"/>
      <c r="M350" s="51"/>
      <c r="N350" s="326" t="s">
        <v>37</v>
      </c>
      <c r="O350" s="233">
        <v>8.8999999999999996E-2</v>
      </c>
      <c r="P350" s="293" t="s">
        <v>199</v>
      </c>
      <c r="Q350" s="51"/>
      <c r="R350" s="122"/>
      <c r="S350" s="123"/>
      <c r="T350" s="223" t="s">
        <v>138</v>
      </c>
      <c r="U350" s="237" t="s">
        <v>138</v>
      </c>
      <c r="V350" s="171" t="s">
        <v>199</v>
      </c>
      <c r="W350" s="229" t="s">
        <v>37</v>
      </c>
      <c r="X350" s="292" t="s">
        <v>37</v>
      </c>
      <c r="Y350" s="252" t="s">
        <v>37</v>
      </c>
    </row>
    <row r="351" spans="2:25" x14ac:dyDescent="0.25">
      <c r="B351" s="34">
        <v>45322</v>
      </c>
      <c r="C351" s="51"/>
      <c r="D351" s="151">
        <v>0.38</v>
      </c>
      <c r="E351" s="26"/>
      <c r="F351" s="26"/>
      <c r="G351" s="26"/>
      <c r="H351" s="26"/>
      <c r="I351" s="51"/>
      <c r="J351" s="231">
        <v>0.21199999999999999</v>
      </c>
      <c r="K351" s="51"/>
      <c r="L351" s="26"/>
      <c r="M351" s="51"/>
      <c r="N351" s="326" t="s">
        <v>37</v>
      </c>
      <c r="O351" s="233">
        <v>0.10100000000000001</v>
      </c>
      <c r="P351" s="269" t="s">
        <v>199</v>
      </c>
      <c r="Q351" s="51"/>
      <c r="R351" s="122" t="s">
        <v>37</v>
      </c>
      <c r="S351" s="123" t="s">
        <v>37</v>
      </c>
      <c r="T351" s="223" t="s">
        <v>138</v>
      </c>
      <c r="U351" s="237" t="s">
        <v>138</v>
      </c>
      <c r="V351" s="171" t="s">
        <v>199</v>
      </c>
      <c r="W351" s="229" t="s">
        <v>37</v>
      </c>
      <c r="X351" s="292" t="s">
        <v>37</v>
      </c>
      <c r="Y351" s="252" t="s">
        <v>37</v>
      </c>
    </row>
    <row r="352" spans="2:25" x14ac:dyDescent="0.25">
      <c r="B352" s="34">
        <v>45324</v>
      </c>
      <c r="C352" s="51"/>
      <c r="D352" s="151">
        <v>0.38300000000000001</v>
      </c>
      <c r="E352" s="26"/>
      <c r="F352" s="26"/>
      <c r="G352" s="26"/>
      <c r="H352" s="26"/>
      <c r="I352" s="51"/>
      <c r="J352" s="231">
        <v>0.153</v>
      </c>
      <c r="K352" s="51"/>
      <c r="L352" s="26"/>
      <c r="M352" s="51"/>
      <c r="N352" s="326" t="s">
        <v>37</v>
      </c>
      <c r="O352" s="233">
        <v>0.1</v>
      </c>
      <c r="P352" s="269" t="s">
        <v>199</v>
      </c>
      <c r="Q352" s="51"/>
      <c r="R352" s="122" t="s">
        <v>37</v>
      </c>
      <c r="S352" s="123" t="s">
        <v>37</v>
      </c>
      <c r="T352" s="223" t="s">
        <v>138</v>
      </c>
      <c r="U352" s="237" t="s">
        <v>138</v>
      </c>
      <c r="V352" s="171" t="s">
        <v>199</v>
      </c>
      <c r="W352" s="229" t="s">
        <v>37</v>
      </c>
      <c r="X352" s="292" t="s">
        <v>37</v>
      </c>
      <c r="Y352" s="252" t="s">
        <v>37</v>
      </c>
    </row>
    <row r="353" spans="2:27" x14ac:dyDescent="0.25">
      <c r="B353" s="34">
        <v>45327</v>
      </c>
      <c r="C353" s="51"/>
      <c r="D353" s="151">
        <v>0.38</v>
      </c>
      <c r="E353" s="26"/>
      <c r="F353" s="26"/>
      <c r="G353" s="26"/>
      <c r="H353" s="26"/>
      <c r="I353" s="51"/>
      <c r="J353" s="231">
        <v>6.5000000000000002E-2</v>
      </c>
      <c r="K353" s="51"/>
      <c r="L353" s="26"/>
      <c r="M353" s="51"/>
      <c r="N353" s="326" t="s">
        <v>37</v>
      </c>
      <c r="O353" s="233">
        <v>0.109</v>
      </c>
      <c r="P353" s="293" t="s">
        <v>199</v>
      </c>
      <c r="Q353" s="51"/>
      <c r="R353" s="122" t="s">
        <v>37</v>
      </c>
      <c r="S353" s="123" t="s">
        <v>37</v>
      </c>
      <c r="T353" s="223" t="s">
        <v>138</v>
      </c>
      <c r="U353" s="237" t="s">
        <v>138</v>
      </c>
      <c r="V353" s="171" t="s">
        <v>199</v>
      </c>
      <c r="W353" s="229" t="s">
        <v>37</v>
      </c>
      <c r="X353" s="249">
        <v>0.21199999999999999</v>
      </c>
      <c r="Y353" s="252" t="s">
        <v>37</v>
      </c>
    </row>
    <row r="354" spans="2:27" x14ac:dyDescent="0.25">
      <c r="B354" s="34">
        <v>45329</v>
      </c>
      <c r="C354" s="51"/>
      <c r="D354" s="151">
        <v>0.373</v>
      </c>
      <c r="E354" s="26"/>
      <c r="F354" s="26"/>
      <c r="G354" s="26"/>
      <c r="H354" s="26"/>
      <c r="I354" s="51"/>
      <c r="J354" s="231">
        <v>6.4000000000000001E-2</v>
      </c>
      <c r="K354" s="51"/>
      <c r="L354" s="26"/>
      <c r="M354" s="51"/>
      <c r="N354" s="326" t="s">
        <v>37</v>
      </c>
      <c r="O354" s="233">
        <v>0.114</v>
      </c>
      <c r="P354" s="293" t="s">
        <v>199</v>
      </c>
      <c r="Q354" s="51"/>
      <c r="R354" s="122" t="s">
        <v>37</v>
      </c>
      <c r="S354" s="123" t="s">
        <v>37</v>
      </c>
      <c r="T354" s="223" t="s">
        <v>138</v>
      </c>
      <c r="U354" s="237" t="s">
        <v>138</v>
      </c>
      <c r="V354" s="171" t="s">
        <v>199</v>
      </c>
      <c r="W354" s="229" t="s">
        <v>37</v>
      </c>
      <c r="X354" s="249">
        <v>0.17499999999999999</v>
      </c>
      <c r="Y354" s="252" t="s">
        <v>37</v>
      </c>
    </row>
    <row r="355" spans="2:27" x14ac:dyDescent="0.25">
      <c r="B355" s="34">
        <v>45331</v>
      </c>
      <c r="C355" s="51"/>
      <c r="D355" s="151">
        <v>0.53900000000000003</v>
      </c>
      <c r="E355" s="26"/>
      <c r="F355" s="26"/>
      <c r="G355" s="26"/>
      <c r="H355" s="26"/>
      <c r="I355" s="51"/>
      <c r="J355" s="231">
        <v>6.2E-2</v>
      </c>
      <c r="K355" s="51"/>
      <c r="L355" s="26"/>
      <c r="M355" s="51"/>
      <c r="N355" s="326" t="s">
        <v>37</v>
      </c>
      <c r="O355" s="233">
        <v>0.11899999999999999</v>
      </c>
      <c r="P355" s="293" t="s">
        <v>199</v>
      </c>
      <c r="Q355" s="51"/>
      <c r="R355" s="122" t="s">
        <v>37</v>
      </c>
      <c r="S355" s="123" t="s">
        <v>37</v>
      </c>
      <c r="T355" s="223" t="s">
        <v>138</v>
      </c>
      <c r="U355" s="237" t="s">
        <v>138</v>
      </c>
      <c r="V355" s="171" t="s">
        <v>199</v>
      </c>
      <c r="W355" s="229" t="s">
        <v>37</v>
      </c>
      <c r="X355" s="249">
        <v>0.158</v>
      </c>
      <c r="Y355" s="252" t="s">
        <v>37</v>
      </c>
      <c r="AA355" t="s">
        <v>229</v>
      </c>
    </row>
    <row r="356" spans="2:27" x14ac:dyDescent="0.25">
      <c r="B356" s="34">
        <v>45334</v>
      </c>
      <c r="C356" s="51"/>
      <c r="D356" s="151">
        <v>0.50900000000000001</v>
      </c>
      <c r="E356" s="26"/>
      <c r="F356" s="26"/>
      <c r="G356" s="26"/>
      <c r="H356" s="26"/>
      <c r="I356" s="51"/>
      <c r="J356" s="231">
        <v>9.9000000000000005E-2</v>
      </c>
      <c r="K356" s="51"/>
      <c r="L356" s="26"/>
      <c r="M356" s="51"/>
      <c r="N356" s="326" t="s">
        <v>37</v>
      </c>
      <c r="O356" s="233">
        <v>0.13700000000000001</v>
      </c>
      <c r="P356" s="293" t="s">
        <v>199</v>
      </c>
      <c r="Q356" s="51"/>
      <c r="R356" s="122" t="s">
        <v>216</v>
      </c>
      <c r="S356" s="123" t="s">
        <v>37</v>
      </c>
      <c r="T356" s="223" t="s">
        <v>138</v>
      </c>
      <c r="U356" s="237" t="s">
        <v>138</v>
      </c>
      <c r="V356" s="171" t="s">
        <v>199</v>
      </c>
      <c r="W356" s="229" t="s">
        <v>37</v>
      </c>
      <c r="X356" s="249">
        <v>0.20499999999999999</v>
      </c>
      <c r="Y356" s="252" t="s">
        <v>37</v>
      </c>
    </row>
    <row r="357" spans="2:27" x14ac:dyDescent="0.25">
      <c r="B357" s="34">
        <v>45336</v>
      </c>
      <c r="C357" s="51"/>
      <c r="D357" s="151">
        <v>0.40200000000000002</v>
      </c>
      <c r="E357" s="26"/>
      <c r="F357" s="26"/>
      <c r="G357" s="26"/>
      <c r="H357" s="26"/>
      <c r="I357" s="51"/>
      <c r="J357" s="231">
        <v>0.27800000000000002</v>
      </c>
      <c r="K357" s="51"/>
      <c r="L357" s="26"/>
      <c r="M357" s="51"/>
      <c r="N357" s="326" t="s">
        <v>37</v>
      </c>
      <c r="O357" s="233">
        <v>0.14899999999999999</v>
      </c>
      <c r="P357" s="293" t="s">
        <v>199</v>
      </c>
      <c r="Q357" s="51"/>
      <c r="R357" s="122" t="s">
        <v>37</v>
      </c>
      <c r="S357" s="123" t="s">
        <v>37</v>
      </c>
      <c r="T357" s="223" t="s">
        <v>138</v>
      </c>
      <c r="U357" s="237" t="s">
        <v>138</v>
      </c>
      <c r="V357" s="171" t="s">
        <v>199</v>
      </c>
      <c r="W357" s="229" t="s">
        <v>37</v>
      </c>
      <c r="X357" s="249">
        <v>0.189</v>
      </c>
      <c r="Y357" s="252" t="s">
        <v>37</v>
      </c>
    </row>
    <row r="358" spans="2:27" x14ac:dyDescent="0.25">
      <c r="B358" s="34">
        <v>45338</v>
      </c>
      <c r="C358" s="51"/>
      <c r="D358" s="151">
        <v>0.38</v>
      </c>
      <c r="E358" s="26"/>
      <c r="F358" s="26"/>
      <c r="G358" s="26"/>
      <c r="H358" s="26"/>
      <c r="I358" s="51"/>
      <c r="J358" s="231">
        <v>0.219</v>
      </c>
      <c r="K358" s="51"/>
      <c r="L358" s="26"/>
      <c r="M358" s="51"/>
      <c r="N358" s="326" t="s">
        <v>37</v>
      </c>
      <c r="O358" s="233">
        <v>9.9000000000000005E-2</v>
      </c>
      <c r="P358" s="293" t="s">
        <v>199</v>
      </c>
      <c r="Q358" s="51"/>
      <c r="R358" s="122" t="s">
        <v>37</v>
      </c>
      <c r="S358" s="123" t="s">
        <v>37</v>
      </c>
      <c r="T358" s="223" t="s">
        <v>138</v>
      </c>
      <c r="U358" s="237" t="s">
        <v>138</v>
      </c>
      <c r="V358" s="171" t="s">
        <v>199</v>
      </c>
      <c r="W358" s="229" t="s">
        <v>37</v>
      </c>
      <c r="X358" s="249">
        <v>0.16900000000000001</v>
      </c>
      <c r="Y358" s="252" t="s">
        <v>37</v>
      </c>
    </row>
    <row r="359" spans="2:27" x14ac:dyDescent="0.25">
      <c r="B359" s="34">
        <v>45342</v>
      </c>
      <c r="C359" s="51"/>
      <c r="D359" s="151">
        <v>0.36399999999999999</v>
      </c>
      <c r="E359" s="26"/>
      <c r="F359" s="26"/>
      <c r="G359" s="26"/>
      <c r="H359" s="26"/>
      <c r="I359" s="51"/>
      <c r="J359" s="231">
        <v>6.0999999999999999E-2</v>
      </c>
      <c r="K359" s="51"/>
      <c r="L359" s="26"/>
      <c r="M359" s="51"/>
      <c r="N359" s="231">
        <v>6.0999999999999999E-2</v>
      </c>
      <c r="O359" s="233">
        <v>0.105</v>
      </c>
      <c r="P359" s="293" t="s">
        <v>199</v>
      </c>
      <c r="Q359" s="51"/>
      <c r="R359" s="122" t="s">
        <v>37</v>
      </c>
      <c r="S359" s="123" t="s">
        <v>37</v>
      </c>
      <c r="T359" s="223" t="s">
        <v>231</v>
      </c>
      <c r="U359" s="237" t="s">
        <v>231</v>
      </c>
      <c r="V359" s="171" t="s">
        <v>199</v>
      </c>
      <c r="W359" s="229" t="s">
        <v>37</v>
      </c>
      <c r="X359" s="249">
        <v>7.3999999999999996E-2</v>
      </c>
      <c r="Y359" s="252" t="s">
        <v>37</v>
      </c>
    </row>
    <row r="360" spans="2:27" x14ac:dyDescent="0.25">
      <c r="B360" s="34">
        <v>45343</v>
      </c>
      <c r="C360" s="51"/>
      <c r="D360" s="151">
        <v>0.39100000000000001</v>
      </c>
      <c r="E360" s="26"/>
      <c r="F360" s="26"/>
      <c r="G360" s="26"/>
      <c r="H360" s="26"/>
      <c r="I360" s="51"/>
      <c r="J360" s="231">
        <v>3.0499999999999999E-2</v>
      </c>
      <c r="K360" s="51"/>
      <c r="L360" s="26"/>
      <c r="M360" s="51"/>
      <c r="N360" s="231">
        <v>7.6999999999999999E-2</v>
      </c>
      <c r="O360" s="233">
        <v>0.111</v>
      </c>
      <c r="P360" s="293" t="s">
        <v>199</v>
      </c>
      <c r="Q360" s="51"/>
      <c r="R360" s="122" t="s">
        <v>37</v>
      </c>
      <c r="S360" s="123" t="s">
        <v>37</v>
      </c>
      <c r="T360" s="223" t="s">
        <v>138</v>
      </c>
      <c r="U360" s="237" t="s">
        <v>138</v>
      </c>
      <c r="V360" s="171" t="s">
        <v>199</v>
      </c>
      <c r="W360" s="229" t="s">
        <v>37</v>
      </c>
      <c r="X360" s="249">
        <v>8.7999999999999995E-2</v>
      </c>
      <c r="Y360" s="252" t="s">
        <v>37</v>
      </c>
    </row>
    <row r="361" spans="2:27" x14ac:dyDescent="0.25">
      <c r="B361" s="34">
        <v>45345</v>
      </c>
      <c r="C361" s="51"/>
      <c r="D361" s="151">
        <v>0.33400000000000002</v>
      </c>
      <c r="E361" s="26"/>
      <c r="F361" s="26"/>
      <c r="G361" s="26"/>
      <c r="H361" s="26"/>
      <c r="I361" s="51"/>
      <c r="J361" s="231">
        <v>6.4000000000000001E-2</v>
      </c>
      <c r="K361" s="51"/>
      <c r="L361" s="26"/>
      <c r="M361" s="51"/>
      <c r="N361" s="326" t="s">
        <v>37</v>
      </c>
      <c r="O361" s="233">
        <v>0.108</v>
      </c>
      <c r="P361" s="293" t="s">
        <v>199</v>
      </c>
      <c r="Q361" s="51"/>
      <c r="R361" s="122" t="s">
        <v>37</v>
      </c>
      <c r="S361" s="123" t="s">
        <v>37</v>
      </c>
      <c r="T361" s="223" t="s">
        <v>138</v>
      </c>
      <c r="U361" s="237" t="s">
        <v>138</v>
      </c>
      <c r="V361" s="171" t="s">
        <v>199</v>
      </c>
      <c r="W361" s="229" t="s">
        <v>37</v>
      </c>
      <c r="X361" s="249">
        <v>6.6000000000000003E-2</v>
      </c>
      <c r="Y361" s="252"/>
    </row>
    <row r="362" spans="2:27" x14ac:dyDescent="0.25">
      <c r="B362" s="34">
        <v>45348</v>
      </c>
      <c r="C362" s="51"/>
      <c r="D362" s="151">
        <v>0.32600000000000001</v>
      </c>
      <c r="E362" s="26"/>
      <c r="F362" s="26"/>
      <c r="G362" s="26"/>
      <c r="H362" s="26"/>
      <c r="I362" s="51"/>
      <c r="J362" s="231">
        <v>8.5000000000000006E-2</v>
      </c>
      <c r="K362" s="51"/>
      <c r="L362" s="26"/>
      <c r="M362" s="51"/>
      <c r="N362" s="326" t="s">
        <v>37</v>
      </c>
      <c r="O362" s="233">
        <v>0.11799999999999999</v>
      </c>
      <c r="P362" s="293" t="s">
        <v>199</v>
      </c>
      <c r="Q362" s="51"/>
      <c r="R362" s="122" t="s">
        <v>37</v>
      </c>
      <c r="S362" s="123" t="s">
        <v>37</v>
      </c>
      <c r="T362" s="223" t="s">
        <v>138</v>
      </c>
      <c r="U362" s="237" t="s">
        <v>138</v>
      </c>
      <c r="V362" s="171" t="s">
        <v>199</v>
      </c>
      <c r="W362" s="229" t="s">
        <v>37</v>
      </c>
      <c r="X362" s="249" t="s">
        <v>37</v>
      </c>
      <c r="Y362" s="252" t="s">
        <v>37</v>
      </c>
    </row>
    <row r="363" spans="2:27" x14ac:dyDescent="0.25">
      <c r="B363" s="34">
        <v>45350</v>
      </c>
      <c r="C363" s="51"/>
      <c r="D363" s="151">
        <v>0.29499999999999998</v>
      </c>
      <c r="E363" s="26"/>
      <c r="F363" s="26"/>
      <c r="G363" s="26"/>
      <c r="H363" s="26"/>
      <c r="I363" s="51"/>
      <c r="J363" s="231">
        <v>7.8E-2</v>
      </c>
      <c r="K363" s="51"/>
      <c r="L363" s="26"/>
      <c r="M363" s="51"/>
      <c r="N363" s="326" t="s">
        <v>37</v>
      </c>
      <c r="O363" s="233">
        <v>0.128</v>
      </c>
      <c r="P363" s="293" t="s">
        <v>199</v>
      </c>
      <c r="Q363" s="51"/>
      <c r="R363" s="122" t="s">
        <v>37</v>
      </c>
      <c r="S363" s="123" t="s">
        <v>37</v>
      </c>
      <c r="T363" s="223" t="s">
        <v>138</v>
      </c>
      <c r="U363" s="237" t="s">
        <v>138</v>
      </c>
      <c r="V363" s="171" t="s">
        <v>199</v>
      </c>
      <c r="W363" s="229" t="s">
        <v>37</v>
      </c>
      <c r="X363" s="292" t="s">
        <v>37</v>
      </c>
      <c r="Y363" s="252" t="s">
        <v>37</v>
      </c>
    </row>
    <row r="364" spans="2:27" x14ac:dyDescent="0.25">
      <c r="B364" s="34">
        <v>45352</v>
      </c>
      <c r="C364" s="51"/>
      <c r="D364" s="151">
        <v>0.34899999999999998</v>
      </c>
      <c r="E364" s="26"/>
      <c r="F364" s="26"/>
      <c r="G364" s="26"/>
      <c r="H364" s="26"/>
      <c r="I364" s="51"/>
      <c r="J364" s="231">
        <v>7.4999999999999997E-2</v>
      </c>
      <c r="K364" s="51"/>
      <c r="L364" s="26"/>
      <c r="M364" s="51"/>
      <c r="N364" s="326" t="s">
        <v>37</v>
      </c>
      <c r="O364" s="233">
        <v>0.105</v>
      </c>
      <c r="P364" s="293" t="s">
        <v>199</v>
      </c>
      <c r="Q364" s="51"/>
      <c r="R364" s="122" t="s">
        <v>216</v>
      </c>
      <c r="S364" s="123" t="s">
        <v>37</v>
      </c>
      <c r="T364" s="223" t="s">
        <v>138</v>
      </c>
      <c r="U364" s="195" t="s">
        <v>199</v>
      </c>
      <c r="V364" s="171" t="s">
        <v>199</v>
      </c>
      <c r="W364" s="229" t="s">
        <v>37</v>
      </c>
      <c r="X364" s="292" t="s">
        <v>37</v>
      </c>
      <c r="Y364" s="252" t="s">
        <v>37</v>
      </c>
    </row>
    <row r="365" spans="2:27" x14ac:dyDescent="0.25">
      <c r="B365" s="34">
        <v>45355</v>
      </c>
      <c r="C365" s="51"/>
      <c r="D365" s="151">
        <v>0.152</v>
      </c>
      <c r="E365" s="26"/>
      <c r="F365" s="26"/>
      <c r="G365" s="26"/>
      <c r="H365" s="26"/>
      <c r="I365" s="51"/>
      <c r="J365" s="231">
        <v>3.0499999999999999E-2</v>
      </c>
      <c r="K365" s="51"/>
      <c r="L365" s="26"/>
      <c r="M365" s="51"/>
      <c r="N365" s="326" t="s">
        <v>37</v>
      </c>
      <c r="O365" s="233">
        <v>9.0999999999999998E-2</v>
      </c>
      <c r="P365" s="293" t="s">
        <v>199</v>
      </c>
      <c r="Q365" s="51"/>
      <c r="R365" s="122" t="s">
        <v>216</v>
      </c>
      <c r="S365" s="123" t="s">
        <v>37</v>
      </c>
      <c r="T365" s="223" t="s">
        <v>138</v>
      </c>
      <c r="U365" s="237" t="s">
        <v>138</v>
      </c>
      <c r="V365" s="171" t="s">
        <v>199</v>
      </c>
      <c r="W365" s="229" t="s">
        <v>37</v>
      </c>
      <c r="X365" s="292" t="s">
        <v>37</v>
      </c>
      <c r="Y365" s="252" t="s">
        <v>37</v>
      </c>
    </row>
    <row r="366" spans="2:27" x14ac:dyDescent="0.25">
      <c r="B366" s="34">
        <v>45357</v>
      </c>
      <c r="C366" s="51"/>
      <c r="D366" s="151">
        <v>0.42199999999999999</v>
      </c>
      <c r="E366" s="26"/>
      <c r="F366" s="26"/>
      <c r="G366" s="26"/>
      <c r="H366" s="26"/>
      <c r="I366" s="51"/>
      <c r="J366" s="231">
        <v>3.0499999999999999E-2</v>
      </c>
      <c r="K366" s="51"/>
      <c r="L366" s="26"/>
      <c r="M366" s="51"/>
      <c r="N366" s="326" t="s">
        <v>37</v>
      </c>
      <c r="O366" s="233">
        <v>8.5000000000000006E-2</v>
      </c>
      <c r="P366" s="293" t="s">
        <v>199</v>
      </c>
      <c r="Q366" s="51"/>
      <c r="R366" s="122" t="s">
        <v>37</v>
      </c>
      <c r="S366" s="123" t="s">
        <v>37</v>
      </c>
      <c r="T366" s="223" t="s">
        <v>138</v>
      </c>
      <c r="U366" s="237" t="s">
        <v>138</v>
      </c>
      <c r="V366" s="171" t="s">
        <v>199</v>
      </c>
      <c r="W366" s="229" t="s">
        <v>37</v>
      </c>
      <c r="X366" s="249">
        <v>0.156</v>
      </c>
      <c r="Y366" s="252" t="s">
        <v>37</v>
      </c>
    </row>
    <row r="367" spans="2:27" x14ac:dyDescent="0.25">
      <c r="B367" s="34">
        <v>45359</v>
      </c>
      <c r="C367" s="51"/>
      <c r="D367" s="151">
        <v>0.38300000000000001</v>
      </c>
      <c r="E367" s="26"/>
      <c r="F367" s="26"/>
      <c r="G367" s="26"/>
      <c r="H367" s="26"/>
      <c r="I367" s="51"/>
      <c r="J367" s="231" t="s">
        <v>138</v>
      </c>
      <c r="K367" s="51"/>
      <c r="L367" s="26"/>
      <c r="M367" s="51"/>
      <c r="N367" s="326" t="s">
        <v>37</v>
      </c>
      <c r="O367" s="233" t="s">
        <v>138</v>
      </c>
      <c r="P367" s="293" t="s">
        <v>199</v>
      </c>
      <c r="Q367" s="51"/>
      <c r="R367" s="122" t="s">
        <v>37</v>
      </c>
      <c r="S367" s="123" t="s">
        <v>37</v>
      </c>
      <c r="T367" s="223" t="s">
        <v>138</v>
      </c>
      <c r="U367" s="237" t="s">
        <v>138</v>
      </c>
      <c r="V367" s="171" t="s">
        <v>199</v>
      </c>
      <c r="W367" s="229" t="s">
        <v>37</v>
      </c>
      <c r="X367" s="249">
        <v>0.10100000000000001</v>
      </c>
      <c r="Y367" s="252" t="s">
        <v>37</v>
      </c>
    </row>
    <row r="368" spans="2:27" x14ac:dyDescent="0.25">
      <c r="B368" s="34">
        <v>45362</v>
      </c>
      <c r="C368" s="51"/>
      <c r="D368" s="151">
        <v>0.59699999999999998</v>
      </c>
      <c r="E368" s="26"/>
      <c r="F368" s="26"/>
      <c r="G368" s="26"/>
      <c r="H368" s="26"/>
      <c r="I368" s="51"/>
      <c r="J368" s="231">
        <v>0.188</v>
      </c>
      <c r="K368" s="51"/>
      <c r="L368" s="26"/>
      <c r="M368" s="51"/>
      <c r="N368" s="326" t="s">
        <v>37</v>
      </c>
      <c r="O368" s="283" t="s">
        <v>37</v>
      </c>
      <c r="P368" s="293" t="s">
        <v>199</v>
      </c>
      <c r="Q368" s="51"/>
      <c r="R368" s="122" t="s">
        <v>37</v>
      </c>
      <c r="S368" s="123" t="s">
        <v>37</v>
      </c>
      <c r="T368" s="223" t="s">
        <v>138</v>
      </c>
      <c r="U368" s="237" t="s">
        <v>138</v>
      </c>
      <c r="V368" s="171" t="s">
        <v>199</v>
      </c>
      <c r="W368" s="229" t="s">
        <v>37</v>
      </c>
      <c r="X368" s="249">
        <v>0.154</v>
      </c>
      <c r="Y368" s="252" t="s">
        <v>37</v>
      </c>
    </row>
    <row r="369" spans="2:25" x14ac:dyDescent="0.25">
      <c r="B369" s="34">
        <v>45364</v>
      </c>
      <c r="C369" s="51"/>
      <c r="D369" s="151">
        <v>0.64</v>
      </c>
      <c r="E369" s="26"/>
      <c r="F369" s="26"/>
      <c r="G369" s="26"/>
      <c r="H369" s="26"/>
      <c r="I369" s="51"/>
      <c r="J369" s="231">
        <v>0.17599999999999999</v>
      </c>
      <c r="K369" s="51"/>
      <c r="L369" s="26"/>
      <c r="M369" s="51"/>
      <c r="N369" s="326" t="s">
        <v>37</v>
      </c>
      <c r="O369" s="283" t="s">
        <v>37</v>
      </c>
      <c r="P369" s="293" t="s">
        <v>199</v>
      </c>
      <c r="Q369" s="51"/>
      <c r="R369" s="122" t="s">
        <v>37</v>
      </c>
      <c r="S369" s="123" t="s">
        <v>37</v>
      </c>
      <c r="T369" s="223" t="s">
        <v>138</v>
      </c>
      <c r="U369" s="237" t="s">
        <v>138</v>
      </c>
      <c r="V369" s="171" t="s">
        <v>199</v>
      </c>
      <c r="W369" s="229" t="s">
        <v>37</v>
      </c>
      <c r="X369" s="249">
        <v>0.14699999999999999</v>
      </c>
      <c r="Y369" s="252" t="s">
        <v>37</v>
      </c>
    </row>
    <row r="370" spans="2:25" x14ac:dyDescent="0.25">
      <c r="B370" s="34">
        <v>45366</v>
      </c>
      <c r="C370" s="51"/>
      <c r="D370" s="151">
        <v>0.32200000000000001</v>
      </c>
      <c r="E370" s="26"/>
      <c r="F370" s="26"/>
      <c r="G370" s="26"/>
      <c r="H370" s="26"/>
      <c r="I370" s="51"/>
      <c r="J370" s="231" t="s">
        <v>138</v>
      </c>
      <c r="K370" s="51"/>
      <c r="L370" s="26"/>
      <c r="M370" s="51"/>
      <c r="N370" s="326" t="s">
        <v>37</v>
      </c>
      <c r="O370" s="283" t="s">
        <v>37</v>
      </c>
      <c r="P370" s="293" t="s">
        <v>199</v>
      </c>
      <c r="Q370" s="51"/>
      <c r="R370" s="122" t="s">
        <v>37</v>
      </c>
      <c r="S370" s="123" t="s">
        <v>37</v>
      </c>
      <c r="T370" s="223" t="s">
        <v>138</v>
      </c>
      <c r="U370" s="237" t="s">
        <v>138</v>
      </c>
      <c r="V370" s="171" t="s">
        <v>199</v>
      </c>
      <c r="W370" s="229" t="s">
        <v>37</v>
      </c>
      <c r="X370" s="292" t="s">
        <v>37</v>
      </c>
      <c r="Y370" s="252" t="s">
        <v>37</v>
      </c>
    </row>
    <row r="371" spans="2:25" x14ac:dyDescent="0.25">
      <c r="B371" s="34">
        <v>45371</v>
      </c>
      <c r="C371" s="51"/>
      <c r="D371" s="151">
        <v>0.38400000000000001</v>
      </c>
      <c r="E371" s="26"/>
      <c r="F371" s="26"/>
      <c r="G371" s="26"/>
      <c r="H371" s="26"/>
      <c r="I371" s="51"/>
      <c r="J371" s="231" t="s">
        <v>138</v>
      </c>
      <c r="K371" s="51"/>
      <c r="L371" s="26"/>
      <c r="M371" s="51"/>
      <c r="N371" s="326" t="s">
        <v>37</v>
      </c>
      <c r="O371" s="283" t="s">
        <v>37</v>
      </c>
      <c r="P371" s="293" t="s">
        <v>199</v>
      </c>
      <c r="Q371" s="51"/>
      <c r="R371" s="122" t="s">
        <v>37</v>
      </c>
      <c r="S371" s="123" t="s">
        <v>37</v>
      </c>
      <c r="T371" s="223" t="s">
        <v>138</v>
      </c>
      <c r="U371" s="237" t="s">
        <v>138</v>
      </c>
      <c r="V371" s="171" t="s">
        <v>199</v>
      </c>
      <c r="W371" s="229" t="s">
        <v>37</v>
      </c>
      <c r="X371" s="292" t="s">
        <v>37</v>
      </c>
      <c r="Y371" s="252" t="s">
        <v>37</v>
      </c>
    </row>
    <row r="372" spans="2:25" x14ac:dyDescent="0.25">
      <c r="B372" s="34">
        <v>45373</v>
      </c>
      <c r="C372" s="51"/>
      <c r="D372" s="151">
        <v>0.38100000000000001</v>
      </c>
      <c r="E372" s="26"/>
      <c r="F372" s="26"/>
      <c r="G372" s="26"/>
      <c r="H372" s="26"/>
      <c r="I372" s="51"/>
      <c r="J372" s="231" t="s">
        <v>138</v>
      </c>
      <c r="K372" s="51"/>
      <c r="L372" s="26"/>
      <c r="M372" s="51"/>
      <c r="N372" s="326" t="s">
        <v>37</v>
      </c>
      <c r="O372" s="283" t="s">
        <v>37</v>
      </c>
      <c r="P372" s="269" t="s">
        <v>199</v>
      </c>
      <c r="Q372" s="51"/>
      <c r="R372" s="122" t="s">
        <v>37</v>
      </c>
      <c r="S372" s="123" t="s">
        <v>37</v>
      </c>
      <c r="T372" s="223" t="s">
        <v>138</v>
      </c>
      <c r="U372" s="237" t="s">
        <v>138</v>
      </c>
      <c r="V372" s="171" t="s">
        <v>199</v>
      </c>
      <c r="W372" s="229" t="s">
        <v>37</v>
      </c>
      <c r="X372" s="292" t="s">
        <v>37</v>
      </c>
      <c r="Y372" s="252" t="s">
        <v>37</v>
      </c>
    </row>
    <row r="373" spans="2:25" x14ac:dyDescent="0.25">
      <c r="B373" s="34">
        <v>45376</v>
      </c>
      <c r="C373" s="51"/>
      <c r="D373" s="151">
        <v>0.48</v>
      </c>
      <c r="E373" s="26"/>
      <c r="F373" s="26"/>
      <c r="G373" s="26"/>
      <c r="H373" s="26"/>
      <c r="I373" s="51"/>
      <c r="J373" s="231" t="s">
        <v>138</v>
      </c>
      <c r="K373" s="51"/>
      <c r="L373" s="26"/>
      <c r="M373" s="51"/>
      <c r="N373" s="326"/>
      <c r="O373" s="283"/>
      <c r="P373" s="293"/>
      <c r="Q373" s="51"/>
      <c r="R373" s="122"/>
      <c r="S373" s="223" t="s">
        <v>138</v>
      </c>
      <c r="T373" s="223" t="s">
        <v>138</v>
      </c>
      <c r="U373" s="237" t="s">
        <v>138</v>
      </c>
      <c r="V373" s="171"/>
      <c r="W373" s="229"/>
      <c r="X373" s="292">
        <v>0.114</v>
      </c>
      <c r="Y373" s="252"/>
    </row>
    <row r="374" spans="2:25" hidden="1" x14ac:dyDescent="0.25">
      <c r="B374" s="34"/>
      <c r="C374" s="51"/>
      <c r="D374" s="151"/>
      <c r="E374" s="26"/>
      <c r="F374" s="26"/>
      <c r="G374" s="26"/>
      <c r="H374" s="26"/>
      <c r="I374" s="51"/>
      <c r="J374" s="231"/>
      <c r="K374" s="51"/>
      <c r="L374" s="26"/>
      <c r="M374" s="51"/>
      <c r="N374" s="326"/>
      <c r="O374" s="283"/>
      <c r="P374" s="293"/>
      <c r="Q374" s="51"/>
      <c r="R374" s="122"/>
      <c r="S374" s="123"/>
      <c r="T374" s="223"/>
      <c r="U374" s="224"/>
      <c r="V374" s="171"/>
      <c r="W374" s="229"/>
      <c r="X374" s="292"/>
      <c r="Y374" s="252"/>
    </row>
    <row r="375" spans="2:25" hidden="1" x14ac:dyDescent="0.25">
      <c r="B375" s="34"/>
      <c r="C375" s="51"/>
      <c r="D375" s="151"/>
      <c r="E375" s="26"/>
      <c r="F375" s="26"/>
      <c r="G375" s="26"/>
      <c r="H375" s="26"/>
      <c r="I375" s="51"/>
      <c r="J375" s="231"/>
      <c r="K375" s="51"/>
      <c r="L375" s="26"/>
      <c r="M375" s="51"/>
      <c r="N375" s="326"/>
      <c r="O375" s="283"/>
      <c r="P375" s="293"/>
      <c r="Q375" s="51"/>
      <c r="R375" s="122"/>
      <c r="S375" s="123"/>
      <c r="T375" s="223"/>
      <c r="U375" s="224"/>
      <c r="V375" s="171"/>
      <c r="W375" s="229"/>
      <c r="X375" s="292"/>
      <c r="Y375" s="252"/>
    </row>
    <row r="376" spans="2:25" hidden="1" x14ac:dyDescent="0.25">
      <c r="B376" s="34"/>
      <c r="C376" s="51"/>
      <c r="D376" s="151"/>
      <c r="E376" s="26"/>
      <c r="F376" s="26"/>
      <c r="G376" s="26"/>
      <c r="H376" s="26"/>
      <c r="I376" s="51"/>
      <c r="J376" s="231"/>
      <c r="K376" s="51"/>
      <c r="L376" s="26"/>
      <c r="M376" s="51"/>
      <c r="N376" s="326"/>
      <c r="O376" s="283"/>
      <c r="P376" s="293"/>
      <c r="Q376" s="51"/>
      <c r="R376" s="122"/>
      <c r="S376" s="123"/>
      <c r="T376" s="223"/>
      <c r="U376" s="224"/>
      <c r="V376" s="171"/>
      <c r="W376" s="229"/>
      <c r="X376" s="292"/>
      <c r="Y376" s="252"/>
    </row>
    <row r="377" spans="2:25" hidden="1" x14ac:dyDescent="0.25">
      <c r="B377" s="34"/>
      <c r="C377" s="51"/>
      <c r="D377" s="151"/>
      <c r="E377" s="26"/>
      <c r="F377" s="26"/>
      <c r="G377" s="26"/>
      <c r="H377" s="26"/>
      <c r="I377" s="51"/>
      <c r="J377" s="231"/>
      <c r="K377" s="51"/>
      <c r="L377" s="26"/>
      <c r="M377" s="51"/>
      <c r="N377" s="326"/>
      <c r="O377" s="283"/>
      <c r="P377" s="293"/>
      <c r="Q377" s="51"/>
      <c r="R377" s="122"/>
      <c r="S377" s="123"/>
      <c r="T377" s="223"/>
      <c r="U377" s="224"/>
      <c r="V377" s="171"/>
      <c r="W377" s="229"/>
      <c r="X377" s="292"/>
      <c r="Y377" s="252"/>
    </row>
    <row r="378" spans="2:25" hidden="1" x14ac:dyDescent="0.25">
      <c r="B378" s="34"/>
      <c r="C378" s="51"/>
      <c r="D378" s="151"/>
      <c r="E378" s="26"/>
      <c r="F378" s="26"/>
      <c r="G378" s="26"/>
      <c r="H378" s="26"/>
      <c r="I378" s="51"/>
      <c r="J378" s="231"/>
      <c r="K378" s="51"/>
      <c r="L378" s="26"/>
      <c r="M378" s="51"/>
      <c r="N378" s="326"/>
      <c r="O378" s="283"/>
      <c r="P378" s="293"/>
      <c r="Q378" s="51"/>
      <c r="R378" s="122"/>
      <c r="S378" s="123"/>
      <c r="T378" s="223"/>
      <c r="U378" s="224"/>
      <c r="V378" s="171"/>
      <c r="W378" s="229"/>
      <c r="X378" s="292"/>
      <c r="Y378" s="252"/>
    </row>
    <row r="379" spans="2:25" hidden="1" x14ac:dyDescent="0.25">
      <c r="B379" s="34"/>
      <c r="C379" s="51"/>
      <c r="D379" s="151"/>
      <c r="E379" s="126"/>
      <c r="F379" s="126"/>
      <c r="G379" s="126"/>
      <c r="H379" s="126"/>
      <c r="I379" s="51"/>
      <c r="J379" s="231"/>
      <c r="K379" s="51"/>
      <c r="L379" s="26"/>
      <c r="M379" s="51"/>
      <c r="N379" s="52"/>
      <c r="O379" s="233"/>
      <c r="P379" s="293" t="s">
        <v>199</v>
      </c>
      <c r="Q379" s="51"/>
      <c r="R379" s="122"/>
      <c r="S379" s="123"/>
      <c r="T379" s="223" t="s">
        <v>138</v>
      </c>
      <c r="U379" s="224" t="s">
        <v>199</v>
      </c>
      <c r="V379" s="207"/>
      <c r="W379" s="229" t="s">
        <v>37</v>
      </c>
      <c r="X379" s="292" t="s">
        <v>37</v>
      </c>
      <c r="Y379" s="252" t="s">
        <v>37</v>
      </c>
    </row>
  </sheetData>
  <mergeCells count="1">
    <mergeCell ref="C3:Y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AA538"/>
  <sheetViews>
    <sheetView zoomScale="85" zoomScaleNormal="85" workbookViewId="0">
      <pane ySplit="7" topLeftCell="A454" activePane="bottomLeft" state="frozen"/>
      <selection pane="bottomLeft" activeCell="B475" sqref="B475"/>
    </sheetView>
  </sheetViews>
  <sheetFormatPr baseColWidth="10" defaultRowHeight="15" x14ac:dyDescent="0.25"/>
  <cols>
    <col min="1" max="1" width="3.28515625" customWidth="1"/>
    <col min="2" max="2" width="13.5703125" customWidth="1"/>
    <col min="3" max="4" width="17.140625" customWidth="1"/>
    <col min="5" max="8" width="17.140625" hidden="1" customWidth="1"/>
    <col min="9" max="15" width="17.140625" customWidth="1"/>
    <col min="16" max="16" width="18.7109375" customWidth="1"/>
    <col min="17" max="19" width="17.140625" customWidth="1"/>
    <col min="20" max="20" width="19.42578125" customWidth="1"/>
    <col min="21" max="21" width="17.140625" customWidth="1"/>
    <col min="22" max="22" width="19.140625" customWidth="1"/>
    <col min="23" max="25" width="17.140625" customWidth="1"/>
    <col min="26" max="26" width="4.7109375" customWidth="1"/>
    <col min="27" max="27" width="94.42578125" customWidth="1"/>
  </cols>
  <sheetData>
    <row r="3" spans="2:27" ht="26.25" x14ac:dyDescent="0.4">
      <c r="C3" s="370" t="s">
        <v>5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</row>
    <row r="5" spans="2:27" x14ac:dyDescent="0.25">
      <c r="B5" s="1" t="s">
        <v>6</v>
      </c>
      <c r="C5" s="24" t="s">
        <v>1</v>
      </c>
      <c r="D5" s="24" t="s">
        <v>1</v>
      </c>
      <c r="E5" s="24" t="s">
        <v>1</v>
      </c>
      <c r="F5" s="24" t="s">
        <v>1</v>
      </c>
      <c r="G5" s="24" t="s">
        <v>1</v>
      </c>
      <c r="H5" s="24" t="s">
        <v>1</v>
      </c>
      <c r="I5" s="24" t="s">
        <v>1</v>
      </c>
      <c r="J5" s="24" t="s">
        <v>1</v>
      </c>
      <c r="K5" s="24" t="s">
        <v>1</v>
      </c>
      <c r="L5" s="24" t="s">
        <v>1</v>
      </c>
      <c r="M5" s="24" t="s">
        <v>1</v>
      </c>
      <c r="N5" s="24" t="s">
        <v>1</v>
      </c>
      <c r="O5" s="6" t="s">
        <v>1</v>
      </c>
      <c r="P5" s="8" t="s">
        <v>1</v>
      </c>
      <c r="Q5" s="12" t="s">
        <v>1</v>
      </c>
      <c r="R5" s="16" t="s">
        <v>1</v>
      </c>
      <c r="S5" s="20" t="s">
        <v>1</v>
      </c>
      <c r="T5" s="20" t="s">
        <v>1</v>
      </c>
      <c r="U5" s="199" t="s">
        <v>112</v>
      </c>
      <c r="V5" s="171" t="s">
        <v>112</v>
      </c>
      <c r="W5" s="201" t="s">
        <v>112</v>
      </c>
      <c r="X5" s="202" t="s">
        <v>112</v>
      </c>
      <c r="Y5" s="200" t="s">
        <v>112</v>
      </c>
    </row>
    <row r="6" spans="2:27" x14ac:dyDescent="0.25">
      <c r="B6" s="1" t="s">
        <v>7</v>
      </c>
      <c r="C6" s="24">
        <v>1</v>
      </c>
      <c r="D6" s="24">
        <v>2</v>
      </c>
      <c r="E6" s="24" t="s">
        <v>120</v>
      </c>
      <c r="F6" s="24" t="s">
        <v>122</v>
      </c>
      <c r="G6" s="24" t="s">
        <v>123</v>
      </c>
      <c r="H6" s="24" t="s">
        <v>124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6">
        <v>10</v>
      </c>
      <c r="P6" s="8">
        <v>12</v>
      </c>
      <c r="Q6" s="12">
        <v>13</v>
      </c>
      <c r="R6" s="16">
        <v>14</v>
      </c>
      <c r="S6" s="20" t="s">
        <v>15</v>
      </c>
      <c r="T6" s="20" t="s">
        <v>16</v>
      </c>
      <c r="U6" s="199">
        <v>16</v>
      </c>
      <c r="V6" s="171">
        <v>17</v>
      </c>
      <c r="W6" s="201">
        <v>18</v>
      </c>
      <c r="X6" s="202">
        <v>19</v>
      </c>
      <c r="Y6" s="200">
        <v>20</v>
      </c>
    </row>
    <row r="7" spans="2:27" ht="72" customHeight="1" x14ac:dyDescent="0.25">
      <c r="B7" s="3" t="s">
        <v>8</v>
      </c>
      <c r="C7" s="25" t="s">
        <v>9</v>
      </c>
      <c r="D7" s="25" t="s">
        <v>19</v>
      </c>
      <c r="E7" s="25" t="s">
        <v>121</v>
      </c>
      <c r="F7" s="25" t="s">
        <v>125</v>
      </c>
      <c r="G7" s="25" t="s">
        <v>126</v>
      </c>
      <c r="H7" s="25" t="s">
        <v>127</v>
      </c>
      <c r="I7" s="25" t="s">
        <v>12</v>
      </c>
      <c r="J7" s="25" t="s">
        <v>11</v>
      </c>
      <c r="K7" s="25" t="s">
        <v>13</v>
      </c>
      <c r="L7" s="25" t="s">
        <v>10</v>
      </c>
      <c r="M7" s="25" t="s">
        <v>14</v>
      </c>
      <c r="N7" s="25" t="s">
        <v>61</v>
      </c>
      <c r="O7" s="4" t="s">
        <v>17</v>
      </c>
      <c r="P7" s="9" t="s">
        <v>20</v>
      </c>
      <c r="Q7" s="13" t="s">
        <v>21</v>
      </c>
      <c r="R7" s="17" t="s">
        <v>18</v>
      </c>
      <c r="S7" s="21" t="s">
        <v>22</v>
      </c>
      <c r="T7" s="21" t="s">
        <v>23</v>
      </c>
      <c r="U7" s="170" t="s">
        <v>129</v>
      </c>
      <c r="V7" s="171" t="s">
        <v>131</v>
      </c>
      <c r="W7" s="172" t="s">
        <v>132</v>
      </c>
      <c r="X7" s="173" t="s">
        <v>134</v>
      </c>
      <c r="Y7" s="174" t="s">
        <v>136</v>
      </c>
      <c r="AA7" s="3" t="s">
        <v>38</v>
      </c>
    </row>
    <row r="8" spans="2:27" ht="9.75" customHeight="1" x14ac:dyDescent="0.25">
      <c r="B8" s="3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4"/>
      <c r="P8" s="9"/>
      <c r="Q8" s="13"/>
      <c r="R8" s="17"/>
      <c r="S8" s="21"/>
      <c r="T8" s="21"/>
      <c r="U8" s="190"/>
      <c r="V8" s="171"/>
      <c r="W8" s="192"/>
      <c r="X8" s="193"/>
      <c r="Y8" s="194"/>
    </row>
    <row r="9" spans="2:27" x14ac:dyDescent="0.25">
      <c r="B9" s="34">
        <v>43707</v>
      </c>
      <c r="C9" s="27">
        <v>10700</v>
      </c>
      <c r="D9" s="48" t="s">
        <v>37</v>
      </c>
      <c r="E9" s="48"/>
      <c r="F9" s="48"/>
      <c r="G9" s="48"/>
      <c r="H9" s="48"/>
      <c r="I9" s="50"/>
      <c r="J9" s="27">
        <v>7250</v>
      </c>
      <c r="K9" s="48" t="s">
        <v>24</v>
      </c>
      <c r="L9" s="48" t="s">
        <v>37</v>
      </c>
      <c r="M9" s="50"/>
      <c r="N9" s="50"/>
      <c r="O9" s="50"/>
      <c r="P9" s="50"/>
      <c r="Q9" s="50"/>
      <c r="R9" s="50"/>
      <c r="S9" s="50"/>
      <c r="T9" s="50"/>
      <c r="U9" s="190"/>
      <c r="V9" s="171"/>
      <c r="W9" s="192"/>
      <c r="X9" s="193"/>
      <c r="Y9" s="194"/>
    </row>
    <row r="10" spans="2:27" x14ac:dyDescent="0.25">
      <c r="B10" s="34">
        <v>43714</v>
      </c>
      <c r="C10" s="27">
        <v>11400</v>
      </c>
      <c r="D10" s="48" t="s">
        <v>37</v>
      </c>
      <c r="E10" s="48"/>
      <c r="F10" s="48"/>
      <c r="G10" s="48"/>
      <c r="H10" s="48"/>
      <c r="I10" s="50"/>
      <c r="J10" s="27">
        <v>7400</v>
      </c>
      <c r="K10" s="48" t="s">
        <v>24</v>
      </c>
      <c r="L10" s="48" t="s">
        <v>37</v>
      </c>
      <c r="M10" s="50"/>
      <c r="N10" s="50"/>
      <c r="O10" s="50"/>
      <c r="P10" s="50"/>
      <c r="Q10" s="50"/>
      <c r="R10" s="50"/>
      <c r="S10" s="50"/>
      <c r="T10" s="50"/>
      <c r="U10" s="190"/>
      <c r="V10" s="171"/>
      <c r="W10" s="192"/>
      <c r="X10" s="193"/>
      <c r="Y10" s="194"/>
    </row>
    <row r="11" spans="2:27" x14ac:dyDescent="0.25">
      <c r="B11" s="34">
        <v>43728</v>
      </c>
      <c r="C11" s="27">
        <v>0</v>
      </c>
      <c r="D11" s="27">
        <v>6440</v>
      </c>
      <c r="E11" s="27"/>
      <c r="F11" s="27"/>
      <c r="G11" s="27"/>
      <c r="H11" s="27"/>
      <c r="I11" s="50"/>
      <c r="J11" s="27">
        <v>6430</v>
      </c>
      <c r="K11" s="27">
        <v>7580</v>
      </c>
      <c r="L11" s="52" t="s">
        <v>41</v>
      </c>
      <c r="M11" s="50"/>
      <c r="N11" s="50"/>
      <c r="O11" s="50"/>
      <c r="P11" s="50"/>
      <c r="Q11" s="50"/>
      <c r="R11" s="50"/>
      <c r="S11" s="50"/>
      <c r="T11" s="50"/>
      <c r="U11" s="190"/>
      <c r="V11" s="171"/>
      <c r="W11" s="192"/>
      <c r="X11" s="193"/>
      <c r="Y11" s="194"/>
      <c r="AA11" t="s">
        <v>48</v>
      </c>
    </row>
    <row r="12" spans="2:27" x14ac:dyDescent="0.25">
      <c r="B12" s="34">
        <v>43734</v>
      </c>
      <c r="C12" s="27">
        <v>0</v>
      </c>
      <c r="D12" s="27">
        <v>7120</v>
      </c>
      <c r="E12" s="27"/>
      <c r="F12" s="27"/>
      <c r="G12" s="27"/>
      <c r="H12" s="27"/>
      <c r="I12" s="50"/>
      <c r="J12" s="27">
        <v>7460</v>
      </c>
      <c r="K12" s="27">
        <v>7550</v>
      </c>
      <c r="L12" s="27">
        <v>7930</v>
      </c>
      <c r="M12" s="50"/>
      <c r="N12" s="50"/>
      <c r="O12" s="50"/>
      <c r="P12" s="50"/>
      <c r="Q12" s="50"/>
      <c r="R12" s="50"/>
      <c r="S12" s="50"/>
      <c r="T12" s="50"/>
      <c r="U12" s="190"/>
      <c r="V12" s="171"/>
      <c r="W12" s="192"/>
      <c r="X12" s="193"/>
      <c r="Y12" s="194"/>
    </row>
    <row r="13" spans="2:27" x14ac:dyDescent="0.25">
      <c r="B13" s="34">
        <v>43740</v>
      </c>
      <c r="C13" s="27">
        <v>0</v>
      </c>
      <c r="D13" s="27">
        <v>7420</v>
      </c>
      <c r="E13" s="27"/>
      <c r="F13" s="27"/>
      <c r="G13" s="27"/>
      <c r="H13" s="27"/>
      <c r="I13" s="50"/>
      <c r="J13" s="27">
        <v>7040</v>
      </c>
      <c r="K13" s="27">
        <v>7980</v>
      </c>
      <c r="L13" s="27">
        <v>8170</v>
      </c>
      <c r="M13" s="50"/>
      <c r="N13" s="50"/>
      <c r="O13" s="50"/>
      <c r="P13" s="50"/>
      <c r="Q13" s="50"/>
      <c r="R13" s="50"/>
      <c r="S13" s="50"/>
      <c r="T13" s="50"/>
      <c r="U13" s="190"/>
      <c r="V13" s="171"/>
      <c r="W13" s="192"/>
      <c r="X13" s="193"/>
      <c r="Y13" s="194"/>
    </row>
    <row r="14" spans="2:27" x14ac:dyDescent="0.25">
      <c r="B14" s="34">
        <v>43747</v>
      </c>
      <c r="C14" s="27">
        <v>0</v>
      </c>
      <c r="D14" s="27">
        <v>8220</v>
      </c>
      <c r="E14" s="27"/>
      <c r="F14" s="27"/>
      <c r="G14" s="27"/>
      <c r="H14" s="27"/>
      <c r="I14" s="50"/>
      <c r="J14" s="27">
        <v>7490</v>
      </c>
      <c r="K14" s="27">
        <v>8080</v>
      </c>
      <c r="L14" s="27">
        <v>7900</v>
      </c>
      <c r="M14" s="50"/>
      <c r="N14" s="50"/>
      <c r="O14" s="50"/>
      <c r="P14" s="50"/>
      <c r="Q14" s="50"/>
      <c r="R14" s="50"/>
      <c r="S14" s="50"/>
      <c r="T14" s="50"/>
      <c r="U14" s="190"/>
      <c r="V14" s="171"/>
      <c r="W14" s="192"/>
      <c r="X14" s="193"/>
      <c r="Y14" s="194"/>
    </row>
    <row r="15" spans="2:27" x14ac:dyDescent="0.25">
      <c r="B15" s="34">
        <v>43754</v>
      </c>
      <c r="C15" s="27">
        <v>0</v>
      </c>
      <c r="D15" s="27">
        <v>7930</v>
      </c>
      <c r="E15" s="27"/>
      <c r="F15" s="27"/>
      <c r="G15" s="27"/>
      <c r="H15" s="27"/>
      <c r="I15" s="50"/>
      <c r="J15" s="27">
        <v>7590</v>
      </c>
      <c r="K15" s="27">
        <v>7830</v>
      </c>
      <c r="L15" s="27">
        <v>7940</v>
      </c>
      <c r="M15" s="50"/>
      <c r="N15" s="50"/>
      <c r="O15" s="50"/>
      <c r="P15" s="50"/>
      <c r="Q15" s="50"/>
      <c r="R15" s="50"/>
      <c r="S15" s="50"/>
      <c r="T15" s="50"/>
      <c r="U15" s="190"/>
      <c r="V15" s="171"/>
      <c r="W15" s="192"/>
      <c r="X15" s="193"/>
      <c r="Y15" s="194"/>
    </row>
    <row r="16" spans="2:27" x14ac:dyDescent="0.25">
      <c r="B16" s="34">
        <v>43761</v>
      </c>
      <c r="C16" s="27">
        <v>12880</v>
      </c>
      <c r="D16" s="27">
        <v>5640</v>
      </c>
      <c r="E16" s="27"/>
      <c r="F16" s="27"/>
      <c r="G16" s="27"/>
      <c r="H16" s="27"/>
      <c r="I16" s="50"/>
      <c r="J16" s="27">
        <v>7000</v>
      </c>
      <c r="K16" s="27">
        <v>5050</v>
      </c>
      <c r="L16" s="27">
        <v>2550</v>
      </c>
      <c r="M16" s="50"/>
      <c r="N16" s="50"/>
      <c r="O16" s="50"/>
      <c r="P16" s="50"/>
      <c r="Q16" s="50"/>
      <c r="R16" s="50"/>
      <c r="S16" s="50"/>
      <c r="T16" s="50"/>
      <c r="U16" s="190"/>
      <c r="V16" s="171"/>
      <c r="W16" s="192"/>
      <c r="X16" s="193"/>
      <c r="Y16" s="194"/>
    </row>
    <row r="17" spans="2:27" x14ac:dyDescent="0.25">
      <c r="B17" s="34">
        <v>43768</v>
      </c>
      <c r="C17" s="27">
        <v>11320</v>
      </c>
      <c r="D17" s="27">
        <v>8230</v>
      </c>
      <c r="E17" s="27"/>
      <c r="F17" s="27"/>
      <c r="G17" s="27"/>
      <c r="H17" s="27"/>
      <c r="I17" s="50"/>
      <c r="J17" s="27">
        <v>7220</v>
      </c>
      <c r="K17" s="27">
        <v>7400</v>
      </c>
      <c r="L17" s="27">
        <v>6510</v>
      </c>
      <c r="M17" s="27">
        <v>7660</v>
      </c>
      <c r="N17" s="50"/>
      <c r="O17" s="50"/>
      <c r="P17" s="50"/>
      <c r="Q17" s="50"/>
      <c r="R17" s="50"/>
      <c r="S17" s="50"/>
      <c r="T17" s="50"/>
      <c r="U17" s="190"/>
      <c r="V17" s="171"/>
      <c r="W17" s="192"/>
      <c r="X17" s="193"/>
      <c r="Y17" s="194"/>
      <c r="AA17" t="s">
        <v>39</v>
      </c>
    </row>
    <row r="18" spans="2:27" x14ac:dyDescent="0.25">
      <c r="B18" s="34">
        <v>43769</v>
      </c>
      <c r="C18" s="50"/>
      <c r="D18" s="27">
        <v>7730</v>
      </c>
      <c r="E18" s="27"/>
      <c r="F18" s="27"/>
      <c r="G18" s="27"/>
      <c r="H18" s="27"/>
      <c r="I18" s="50"/>
      <c r="J18" s="50"/>
      <c r="K18" s="50"/>
      <c r="L18" s="50"/>
      <c r="M18" s="50"/>
      <c r="N18" s="50"/>
      <c r="O18" s="28">
        <v>10650</v>
      </c>
      <c r="P18" s="29">
        <v>10270</v>
      </c>
      <c r="Q18" s="30">
        <v>53800</v>
      </c>
      <c r="R18" s="31">
        <v>11760</v>
      </c>
      <c r="S18" s="32">
        <v>13460</v>
      </c>
      <c r="T18" s="32">
        <v>28000</v>
      </c>
      <c r="U18" s="190"/>
      <c r="V18" s="171"/>
      <c r="W18" s="192"/>
      <c r="X18" s="193"/>
      <c r="Y18" s="194"/>
      <c r="AA18" t="s">
        <v>40</v>
      </c>
    </row>
    <row r="19" spans="2:27" x14ac:dyDescent="0.25">
      <c r="B19" s="34">
        <v>43775</v>
      </c>
      <c r="C19" s="27">
        <v>11060</v>
      </c>
      <c r="D19" s="27">
        <v>7950</v>
      </c>
      <c r="E19" s="27"/>
      <c r="F19" s="27"/>
      <c r="G19" s="27"/>
      <c r="H19" s="27"/>
      <c r="I19" s="27">
        <v>8570</v>
      </c>
      <c r="J19" s="27">
        <v>7626</v>
      </c>
      <c r="K19" s="27">
        <v>5150</v>
      </c>
      <c r="L19" s="27">
        <v>4595</v>
      </c>
      <c r="M19" s="27">
        <v>7520</v>
      </c>
      <c r="N19" s="50"/>
      <c r="O19" s="50"/>
      <c r="P19" s="50"/>
      <c r="Q19" s="50"/>
      <c r="R19" s="50"/>
      <c r="S19" s="50"/>
      <c r="T19" s="50"/>
      <c r="U19" s="190"/>
      <c r="V19" s="171"/>
      <c r="W19" s="192"/>
      <c r="X19" s="193"/>
      <c r="Y19" s="194"/>
    </row>
    <row r="20" spans="2:27" x14ac:dyDescent="0.25">
      <c r="B20" s="34">
        <v>43780</v>
      </c>
      <c r="C20" s="27">
        <v>12200</v>
      </c>
      <c r="D20" s="27">
        <v>8430</v>
      </c>
      <c r="E20" s="27"/>
      <c r="F20" s="27"/>
      <c r="G20" s="27"/>
      <c r="H20" s="27"/>
      <c r="I20" s="27">
        <v>10040</v>
      </c>
      <c r="J20" s="27">
        <v>8140</v>
      </c>
      <c r="K20" s="27">
        <v>8390</v>
      </c>
      <c r="L20" s="27">
        <v>8290</v>
      </c>
      <c r="M20" s="27">
        <v>8370</v>
      </c>
      <c r="N20" s="50"/>
      <c r="O20" s="28">
        <v>11190</v>
      </c>
      <c r="P20" s="29">
        <v>15300</v>
      </c>
      <c r="Q20" s="30">
        <v>42600</v>
      </c>
      <c r="R20" s="31"/>
      <c r="S20" s="32">
        <v>13540</v>
      </c>
      <c r="T20" s="32">
        <v>38900</v>
      </c>
      <c r="U20" s="190"/>
      <c r="V20" s="171"/>
      <c r="W20" s="192"/>
      <c r="X20" s="193"/>
      <c r="Y20" s="194"/>
    </row>
    <row r="21" spans="2:27" x14ac:dyDescent="0.25">
      <c r="B21" s="34">
        <v>43788</v>
      </c>
      <c r="C21" s="27">
        <v>12220</v>
      </c>
      <c r="D21" s="27">
        <v>7140</v>
      </c>
      <c r="E21" s="27"/>
      <c r="F21" s="27"/>
      <c r="G21" s="27"/>
      <c r="H21" s="27"/>
      <c r="I21" s="27">
        <v>9560</v>
      </c>
      <c r="J21" s="27">
        <v>7930</v>
      </c>
      <c r="K21" s="27">
        <v>6950</v>
      </c>
      <c r="L21" s="27">
        <v>4000</v>
      </c>
      <c r="M21" s="27">
        <v>8430</v>
      </c>
      <c r="N21" s="50"/>
      <c r="O21" s="28">
        <v>11040</v>
      </c>
      <c r="P21" s="29">
        <v>34500</v>
      </c>
      <c r="Q21" s="30">
        <v>40700</v>
      </c>
      <c r="R21" s="31">
        <v>14100</v>
      </c>
      <c r="S21" s="32">
        <v>9530</v>
      </c>
      <c r="T21" s="32">
        <v>29200</v>
      </c>
      <c r="U21" s="190"/>
      <c r="V21" s="171"/>
      <c r="W21" s="192"/>
      <c r="X21" s="193"/>
      <c r="Y21" s="194"/>
    </row>
    <row r="22" spans="2:27" x14ac:dyDescent="0.25">
      <c r="B22" s="34">
        <v>43795</v>
      </c>
      <c r="C22" s="27">
        <v>11950</v>
      </c>
      <c r="D22" s="27">
        <v>8110</v>
      </c>
      <c r="E22" s="27"/>
      <c r="F22" s="27"/>
      <c r="G22" s="27"/>
      <c r="H22" s="27"/>
      <c r="I22" s="27">
        <v>9810</v>
      </c>
      <c r="J22" s="27">
        <v>5100</v>
      </c>
      <c r="K22" s="27">
        <v>7910</v>
      </c>
      <c r="L22" s="27">
        <v>7500</v>
      </c>
      <c r="M22" s="27">
        <v>8090</v>
      </c>
      <c r="N22" s="50"/>
      <c r="O22" s="28">
        <v>10910</v>
      </c>
      <c r="P22" s="29">
        <v>49600</v>
      </c>
      <c r="Q22" s="30">
        <v>51500</v>
      </c>
      <c r="R22" s="31">
        <v>12970</v>
      </c>
      <c r="S22" s="32">
        <v>11740</v>
      </c>
      <c r="T22" s="32">
        <v>25000</v>
      </c>
      <c r="U22" s="190"/>
      <c r="V22" s="171"/>
      <c r="W22" s="192"/>
      <c r="X22" s="193"/>
      <c r="Y22" s="194"/>
    </row>
    <row r="23" spans="2:27" x14ac:dyDescent="0.25">
      <c r="B23" s="34">
        <v>43804</v>
      </c>
      <c r="C23" s="27">
        <v>10450</v>
      </c>
      <c r="D23" s="27">
        <v>6220</v>
      </c>
      <c r="E23" s="27"/>
      <c r="F23" s="27"/>
      <c r="G23" s="27"/>
      <c r="H23" s="27"/>
      <c r="I23" s="27">
        <v>8790</v>
      </c>
      <c r="J23" s="27">
        <v>6620</v>
      </c>
      <c r="K23" s="27">
        <v>6180</v>
      </c>
      <c r="L23" s="27">
        <v>3870</v>
      </c>
      <c r="M23" s="27">
        <v>7850</v>
      </c>
      <c r="N23" s="50"/>
      <c r="O23" s="28">
        <v>8560</v>
      </c>
      <c r="P23" s="29">
        <v>6340</v>
      </c>
      <c r="Q23" s="30">
        <v>10180</v>
      </c>
      <c r="R23" s="31">
        <v>17080</v>
      </c>
      <c r="S23" s="32">
        <v>11600</v>
      </c>
      <c r="T23" s="32">
        <v>24400</v>
      </c>
      <c r="U23" s="190"/>
      <c r="V23" s="171"/>
      <c r="W23" s="192"/>
      <c r="X23" s="193"/>
      <c r="Y23" s="194"/>
      <c r="AA23" t="s">
        <v>44</v>
      </c>
    </row>
    <row r="24" spans="2:27" x14ac:dyDescent="0.25">
      <c r="B24" s="34">
        <v>43809</v>
      </c>
      <c r="C24" s="27">
        <v>10870</v>
      </c>
      <c r="D24" s="27">
        <v>7170</v>
      </c>
      <c r="E24" s="27"/>
      <c r="F24" s="27"/>
      <c r="G24" s="27"/>
      <c r="H24" s="27"/>
      <c r="I24" s="27">
        <v>9410</v>
      </c>
      <c r="J24" s="27">
        <v>7390</v>
      </c>
      <c r="K24" s="27">
        <v>7040</v>
      </c>
      <c r="L24" s="27">
        <v>8000</v>
      </c>
      <c r="M24" s="27">
        <v>8040</v>
      </c>
      <c r="N24" s="50"/>
      <c r="O24" s="28">
        <v>9790</v>
      </c>
      <c r="P24" s="29">
        <v>9120</v>
      </c>
      <c r="Q24" s="30">
        <v>25900</v>
      </c>
      <c r="R24" s="49" t="s">
        <v>37</v>
      </c>
      <c r="S24" s="32">
        <v>12840</v>
      </c>
      <c r="T24" s="32">
        <v>22500</v>
      </c>
      <c r="U24" s="190"/>
      <c r="V24" s="171"/>
      <c r="W24" s="192"/>
      <c r="X24" s="193"/>
      <c r="Y24" s="194"/>
    </row>
    <row r="25" spans="2:27" x14ac:dyDescent="0.25">
      <c r="B25" s="34">
        <v>43816</v>
      </c>
      <c r="C25" s="27">
        <v>11300</v>
      </c>
      <c r="D25" s="27">
        <v>7920</v>
      </c>
      <c r="E25" s="27"/>
      <c r="F25" s="27"/>
      <c r="G25" s="27"/>
      <c r="H25" s="27"/>
      <c r="I25" s="27">
        <v>9610</v>
      </c>
      <c r="J25" s="27">
        <v>7660</v>
      </c>
      <c r="K25" s="27">
        <v>7760</v>
      </c>
      <c r="L25" s="27">
        <v>7900</v>
      </c>
      <c r="M25" s="27">
        <v>8210</v>
      </c>
      <c r="N25" s="50"/>
      <c r="O25" s="28">
        <v>9990</v>
      </c>
      <c r="P25" s="29">
        <v>12480</v>
      </c>
      <c r="Q25" s="30">
        <v>41000</v>
      </c>
      <c r="R25" s="49" t="s">
        <v>24</v>
      </c>
      <c r="S25" s="32">
        <v>13130</v>
      </c>
      <c r="T25" s="32">
        <v>21700</v>
      </c>
      <c r="U25" s="190"/>
      <c r="V25" s="171"/>
      <c r="W25" s="192"/>
      <c r="X25" s="193"/>
      <c r="Y25" s="194"/>
    </row>
    <row r="26" spans="2:27" x14ac:dyDescent="0.25">
      <c r="B26" s="34">
        <v>43822</v>
      </c>
      <c r="C26" s="27">
        <v>11280</v>
      </c>
      <c r="D26" s="27">
        <v>7990</v>
      </c>
      <c r="E26" s="27"/>
      <c r="F26" s="27"/>
      <c r="G26" s="27"/>
      <c r="H26" s="27"/>
      <c r="I26" s="27">
        <v>9600</v>
      </c>
      <c r="J26" s="27">
        <v>7700</v>
      </c>
      <c r="K26" s="27">
        <v>7840</v>
      </c>
      <c r="L26" s="27">
        <v>7840</v>
      </c>
      <c r="M26" s="27">
        <v>8200</v>
      </c>
      <c r="N26" s="50"/>
      <c r="O26" s="28">
        <v>10050</v>
      </c>
      <c r="P26" s="29">
        <v>17300</v>
      </c>
      <c r="Q26" s="30">
        <v>34700</v>
      </c>
      <c r="R26" s="49" t="s">
        <v>37</v>
      </c>
      <c r="S26" s="32">
        <v>13440</v>
      </c>
      <c r="T26" s="32">
        <v>23600</v>
      </c>
      <c r="U26" s="190"/>
      <c r="V26" s="171"/>
      <c r="W26" s="192"/>
      <c r="X26" s="193"/>
      <c r="Y26" s="194"/>
    </row>
    <row r="27" spans="2:27" x14ac:dyDescent="0.25">
      <c r="B27" s="34">
        <v>43829</v>
      </c>
      <c r="C27" s="27">
        <v>11180</v>
      </c>
      <c r="D27" s="27">
        <v>8000</v>
      </c>
      <c r="E27" s="27"/>
      <c r="F27" s="27"/>
      <c r="G27" s="27"/>
      <c r="H27" s="27"/>
      <c r="I27" s="27">
        <v>9890</v>
      </c>
      <c r="J27" s="27">
        <v>7780</v>
      </c>
      <c r="K27" s="27">
        <v>7870</v>
      </c>
      <c r="L27" s="27">
        <v>7770</v>
      </c>
      <c r="M27" s="27">
        <v>8110</v>
      </c>
      <c r="N27" s="50"/>
      <c r="O27" s="28">
        <v>10130</v>
      </c>
      <c r="P27" s="29">
        <v>2570</v>
      </c>
      <c r="Q27" s="30">
        <v>35600</v>
      </c>
      <c r="R27" s="49" t="s">
        <v>37</v>
      </c>
      <c r="S27" s="32">
        <v>13470</v>
      </c>
      <c r="T27" s="32">
        <v>21900</v>
      </c>
      <c r="U27" s="190"/>
      <c r="V27" s="171"/>
      <c r="W27" s="192"/>
      <c r="X27" s="193"/>
      <c r="Y27" s="194"/>
    </row>
    <row r="28" spans="2:27" x14ac:dyDescent="0.25">
      <c r="B28" s="34">
        <v>43837</v>
      </c>
      <c r="C28" s="27">
        <v>11160</v>
      </c>
      <c r="D28" s="27">
        <v>8060</v>
      </c>
      <c r="E28" s="27"/>
      <c r="F28" s="27"/>
      <c r="G28" s="27"/>
      <c r="H28" s="27"/>
      <c r="I28" s="27">
        <v>9750</v>
      </c>
      <c r="J28" s="27">
        <v>7690</v>
      </c>
      <c r="K28" s="27">
        <v>7920</v>
      </c>
      <c r="L28" s="27">
        <v>8010</v>
      </c>
      <c r="M28" s="27">
        <v>8070</v>
      </c>
      <c r="N28" s="50"/>
      <c r="O28" s="28">
        <v>3840</v>
      </c>
      <c r="P28" s="29">
        <v>28300</v>
      </c>
      <c r="Q28" s="30">
        <v>45600</v>
      </c>
      <c r="R28" s="49" t="s">
        <v>37</v>
      </c>
      <c r="S28" s="32">
        <v>14630</v>
      </c>
      <c r="T28" s="32">
        <v>21300</v>
      </c>
      <c r="U28" s="190"/>
      <c r="V28" s="171"/>
      <c r="W28" s="192"/>
      <c r="X28" s="193"/>
      <c r="Y28" s="194"/>
    </row>
    <row r="29" spans="2:27" x14ac:dyDescent="0.25">
      <c r="B29" s="34">
        <v>43844</v>
      </c>
      <c r="C29" s="27">
        <v>10860</v>
      </c>
      <c r="D29" s="27">
        <v>7570</v>
      </c>
      <c r="E29" s="27"/>
      <c r="F29" s="27"/>
      <c r="G29" s="27"/>
      <c r="H29" s="27"/>
      <c r="I29" s="27">
        <v>9440</v>
      </c>
      <c r="J29" s="27">
        <v>7610</v>
      </c>
      <c r="K29" s="27">
        <v>7410</v>
      </c>
      <c r="L29" s="27">
        <v>5720</v>
      </c>
      <c r="M29" s="27">
        <v>7930</v>
      </c>
      <c r="N29" s="50"/>
      <c r="O29" s="28">
        <v>10100</v>
      </c>
      <c r="P29" s="29">
        <v>29600</v>
      </c>
      <c r="Q29" s="30">
        <v>21300</v>
      </c>
      <c r="R29" s="49" t="s">
        <v>37</v>
      </c>
      <c r="S29" s="32">
        <v>9720</v>
      </c>
      <c r="T29" s="32">
        <v>21800</v>
      </c>
      <c r="U29" s="190"/>
      <c r="V29" s="171"/>
      <c r="W29" s="192"/>
      <c r="X29" s="193"/>
      <c r="Y29" s="194"/>
    </row>
    <row r="30" spans="2:27" x14ac:dyDescent="0.25">
      <c r="B30" s="34">
        <v>43852</v>
      </c>
      <c r="C30" s="48" t="s">
        <v>37</v>
      </c>
      <c r="D30" s="27">
        <v>2890</v>
      </c>
      <c r="E30" s="27"/>
      <c r="F30" s="27"/>
      <c r="G30" s="27"/>
      <c r="H30" s="27"/>
      <c r="I30" s="27">
        <v>8170</v>
      </c>
      <c r="J30" s="27">
        <v>3650</v>
      </c>
      <c r="K30" s="27">
        <v>2410</v>
      </c>
      <c r="L30" s="27">
        <v>7600</v>
      </c>
      <c r="M30" s="27">
        <v>7820</v>
      </c>
      <c r="N30" s="50"/>
      <c r="O30" s="28">
        <v>6370</v>
      </c>
      <c r="P30" s="29">
        <v>6500</v>
      </c>
      <c r="Q30" s="30">
        <v>7290</v>
      </c>
      <c r="R30" s="49" t="s">
        <v>24</v>
      </c>
      <c r="S30" s="32">
        <v>10840</v>
      </c>
      <c r="T30" s="32">
        <v>16670</v>
      </c>
      <c r="U30" s="190"/>
      <c r="V30" s="171"/>
      <c r="W30" s="192"/>
      <c r="X30" s="193"/>
      <c r="Y30" s="194"/>
      <c r="AA30" t="s">
        <v>45</v>
      </c>
    </row>
    <row r="31" spans="2:27" x14ac:dyDescent="0.25">
      <c r="B31" s="34">
        <v>43858</v>
      </c>
      <c r="C31" s="27">
        <v>10440</v>
      </c>
      <c r="D31" s="27">
        <v>7500</v>
      </c>
      <c r="E31" s="27"/>
      <c r="F31" s="27"/>
      <c r="G31" s="27"/>
      <c r="H31" s="27"/>
      <c r="I31" s="27">
        <v>9470</v>
      </c>
      <c r="J31" s="27">
        <v>7600</v>
      </c>
      <c r="K31" s="27">
        <v>7310</v>
      </c>
      <c r="L31" s="27">
        <v>7890</v>
      </c>
      <c r="M31" s="27">
        <v>8310</v>
      </c>
      <c r="N31" s="50"/>
      <c r="O31" s="28">
        <v>9600</v>
      </c>
      <c r="P31" s="29">
        <v>10090</v>
      </c>
      <c r="Q31" s="30">
        <v>22400</v>
      </c>
      <c r="R31" s="49" t="s">
        <v>24</v>
      </c>
      <c r="S31" s="32">
        <v>12500</v>
      </c>
      <c r="T31" s="32">
        <v>20300</v>
      </c>
      <c r="U31" s="190"/>
      <c r="V31" s="171"/>
      <c r="W31" s="192"/>
      <c r="X31" s="193"/>
      <c r="Y31" s="194"/>
    </row>
    <row r="32" spans="2:27" x14ac:dyDescent="0.25">
      <c r="B32" s="34">
        <v>43865</v>
      </c>
      <c r="C32" s="27">
        <v>10880</v>
      </c>
      <c r="D32" s="27">
        <v>7750</v>
      </c>
      <c r="E32" s="27"/>
      <c r="F32" s="27"/>
      <c r="G32" s="27"/>
      <c r="H32" s="27"/>
      <c r="I32" s="27">
        <v>9700</v>
      </c>
      <c r="J32" s="27">
        <v>7400</v>
      </c>
      <c r="K32" s="27">
        <v>7630</v>
      </c>
      <c r="L32" s="27">
        <v>7410</v>
      </c>
      <c r="M32" s="27">
        <v>8170</v>
      </c>
      <c r="N32" s="50"/>
      <c r="O32" s="28">
        <v>9800</v>
      </c>
      <c r="P32" s="29">
        <v>12300</v>
      </c>
      <c r="Q32" s="30">
        <v>24800</v>
      </c>
      <c r="R32" s="49" t="s">
        <v>37</v>
      </c>
      <c r="S32" s="32">
        <v>12350</v>
      </c>
      <c r="T32" s="32">
        <v>20900</v>
      </c>
      <c r="U32" s="190"/>
      <c r="V32" s="171"/>
      <c r="W32" s="192"/>
      <c r="X32" s="193"/>
      <c r="Y32" s="194"/>
    </row>
    <row r="33" spans="2:27" x14ac:dyDescent="0.25">
      <c r="B33" s="34">
        <v>43872</v>
      </c>
      <c r="C33" s="27">
        <v>10680</v>
      </c>
      <c r="D33" s="27">
        <v>7700</v>
      </c>
      <c r="E33" s="27"/>
      <c r="F33" s="27"/>
      <c r="G33" s="27"/>
      <c r="H33" s="27"/>
      <c r="I33" s="27">
        <v>9670</v>
      </c>
      <c r="J33" s="27">
        <v>7250</v>
      </c>
      <c r="K33" s="27">
        <v>7390</v>
      </c>
      <c r="L33" s="27">
        <v>7840</v>
      </c>
      <c r="M33" s="27">
        <v>8030</v>
      </c>
      <c r="N33" s="50"/>
      <c r="O33" s="28">
        <v>9960</v>
      </c>
      <c r="P33" s="29">
        <v>22200</v>
      </c>
      <c r="Q33" s="30">
        <v>31700</v>
      </c>
      <c r="R33" s="49" t="s">
        <v>37</v>
      </c>
      <c r="S33" s="32">
        <v>12690</v>
      </c>
      <c r="T33" s="32">
        <v>21400</v>
      </c>
      <c r="U33" s="190"/>
      <c r="V33" s="171"/>
      <c r="W33" s="192"/>
      <c r="X33" s="193"/>
      <c r="Y33" s="194"/>
    </row>
    <row r="34" spans="2:27" x14ac:dyDescent="0.25">
      <c r="B34" s="34">
        <v>43879</v>
      </c>
      <c r="C34" s="27">
        <v>11070</v>
      </c>
      <c r="D34" s="27">
        <v>7710</v>
      </c>
      <c r="E34" s="27"/>
      <c r="F34" s="27"/>
      <c r="G34" s="27"/>
      <c r="H34" s="27"/>
      <c r="I34" s="27">
        <v>9680</v>
      </c>
      <c r="J34" s="27">
        <v>7280</v>
      </c>
      <c r="K34" s="27">
        <v>7590</v>
      </c>
      <c r="L34" s="27">
        <v>8300</v>
      </c>
      <c r="M34" s="27">
        <v>8670</v>
      </c>
      <c r="N34" s="50"/>
      <c r="O34" s="28">
        <v>10040</v>
      </c>
      <c r="P34" s="29">
        <v>26300</v>
      </c>
      <c r="Q34" s="30">
        <v>27600</v>
      </c>
      <c r="R34" s="49" t="s">
        <v>37</v>
      </c>
      <c r="S34" s="32">
        <v>12640</v>
      </c>
      <c r="T34" s="32">
        <v>22400</v>
      </c>
      <c r="U34" s="190"/>
      <c r="V34" s="171"/>
      <c r="W34" s="192"/>
      <c r="X34" s="193"/>
      <c r="Y34" s="194"/>
    </row>
    <row r="35" spans="2:27" x14ac:dyDescent="0.25">
      <c r="B35" s="34">
        <v>43886</v>
      </c>
      <c r="C35" s="27">
        <v>11380</v>
      </c>
      <c r="D35" s="27">
        <v>8500</v>
      </c>
      <c r="E35" s="27"/>
      <c r="F35" s="27"/>
      <c r="G35" s="27"/>
      <c r="H35" s="27"/>
      <c r="I35" s="27">
        <v>10400</v>
      </c>
      <c r="J35" s="27">
        <v>8140</v>
      </c>
      <c r="K35" s="27">
        <v>8350</v>
      </c>
      <c r="L35" s="27">
        <v>8800</v>
      </c>
      <c r="M35" s="27">
        <v>8750</v>
      </c>
      <c r="N35" s="50"/>
      <c r="O35" s="28">
        <v>10630</v>
      </c>
      <c r="P35" s="29">
        <v>28900</v>
      </c>
      <c r="Q35" s="30">
        <v>30300</v>
      </c>
      <c r="R35" s="49" t="s">
        <v>37</v>
      </c>
      <c r="S35" s="32">
        <v>14140</v>
      </c>
      <c r="T35" s="32">
        <v>23600</v>
      </c>
      <c r="U35" s="190"/>
      <c r="V35" s="171"/>
      <c r="W35" s="192"/>
      <c r="X35" s="193"/>
      <c r="Y35" s="194"/>
    </row>
    <row r="36" spans="2:27" x14ac:dyDescent="0.25">
      <c r="B36" s="34">
        <v>43893</v>
      </c>
      <c r="C36" s="27">
        <v>11220</v>
      </c>
      <c r="D36" s="27">
        <v>8240</v>
      </c>
      <c r="E36" s="27"/>
      <c r="F36" s="27"/>
      <c r="G36" s="27"/>
      <c r="H36" s="27"/>
      <c r="I36" s="27">
        <v>9850</v>
      </c>
      <c r="J36" s="27">
        <v>7680</v>
      </c>
      <c r="K36" s="27">
        <v>8080</v>
      </c>
      <c r="L36" s="27">
        <v>8680</v>
      </c>
      <c r="M36" s="27">
        <v>8360</v>
      </c>
      <c r="N36" s="50"/>
      <c r="O36" s="28">
        <v>10390</v>
      </c>
      <c r="P36" s="29">
        <v>29800</v>
      </c>
      <c r="Q36" s="30">
        <v>44800</v>
      </c>
      <c r="R36" s="49" t="s">
        <v>37</v>
      </c>
      <c r="S36" s="32">
        <v>13410</v>
      </c>
      <c r="T36" s="32">
        <v>26300</v>
      </c>
      <c r="U36" s="190"/>
      <c r="V36" s="171"/>
      <c r="W36" s="192"/>
      <c r="X36" s="193"/>
      <c r="Y36" s="194"/>
    </row>
    <row r="37" spans="2:27" x14ac:dyDescent="0.25">
      <c r="B37" s="34">
        <v>43900</v>
      </c>
      <c r="C37" s="27">
        <v>10840</v>
      </c>
      <c r="D37" s="27">
        <v>8090</v>
      </c>
      <c r="E37" s="27"/>
      <c r="F37" s="27"/>
      <c r="G37" s="27"/>
      <c r="H37" s="27"/>
      <c r="I37" s="27">
        <v>9630</v>
      </c>
      <c r="J37" s="27">
        <v>7590</v>
      </c>
      <c r="K37" s="27">
        <v>7820</v>
      </c>
      <c r="L37" s="27">
        <v>8110</v>
      </c>
      <c r="M37" s="27">
        <v>8210</v>
      </c>
      <c r="N37" s="50"/>
      <c r="O37" s="28">
        <v>10350</v>
      </c>
      <c r="P37" s="29">
        <v>31600</v>
      </c>
      <c r="Q37" s="30">
        <v>33100</v>
      </c>
      <c r="R37" s="49" t="s">
        <v>37</v>
      </c>
      <c r="S37" s="32">
        <v>13910</v>
      </c>
      <c r="T37" s="32">
        <v>33300</v>
      </c>
      <c r="U37" s="190"/>
      <c r="V37" s="171"/>
      <c r="W37" s="192"/>
      <c r="X37" s="193"/>
      <c r="Y37" s="194"/>
    </row>
    <row r="38" spans="2:27" x14ac:dyDescent="0.25">
      <c r="B38" s="34">
        <v>43907</v>
      </c>
      <c r="C38" s="27">
        <v>11210</v>
      </c>
      <c r="D38" s="27">
        <v>8015</v>
      </c>
      <c r="E38" s="27"/>
      <c r="F38" s="27"/>
      <c r="G38" s="27"/>
      <c r="H38" s="27"/>
      <c r="I38" s="27">
        <v>9840</v>
      </c>
      <c r="J38" s="27">
        <v>7210</v>
      </c>
      <c r="K38" s="27">
        <v>7740</v>
      </c>
      <c r="L38" s="27">
        <v>7970</v>
      </c>
      <c r="M38" s="27">
        <v>8590</v>
      </c>
      <c r="N38" s="50"/>
      <c r="O38" s="28">
        <v>10330</v>
      </c>
      <c r="P38" s="29">
        <v>32070</v>
      </c>
      <c r="Q38" s="30">
        <v>48740</v>
      </c>
      <c r="R38" s="49" t="s">
        <v>37</v>
      </c>
      <c r="S38" s="32">
        <v>13960</v>
      </c>
      <c r="T38" s="32">
        <v>26150</v>
      </c>
      <c r="U38" s="190"/>
      <c r="V38" s="171"/>
      <c r="W38" s="192"/>
      <c r="X38" s="193"/>
      <c r="Y38" s="194"/>
    </row>
    <row r="39" spans="2:27" x14ac:dyDescent="0.25">
      <c r="B39" s="34">
        <v>43916</v>
      </c>
      <c r="C39" s="27">
        <v>6945</v>
      </c>
      <c r="D39" s="27">
        <v>5677</v>
      </c>
      <c r="E39" s="27"/>
      <c r="F39" s="27"/>
      <c r="G39" s="27"/>
      <c r="H39" s="27"/>
      <c r="I39" s="27">
        <v>3893</v>
      </c>
      <c r="J39" s="27">
        <v>5742</v>
      </c>
      <c r="K39" s="27">
        <v>5380</v>
      </c>
      <c r="L39" s="27">
        <v>4220</v>
      </c>
      <c r="M39" s="27">
        <v>7299</v>
      </c>
      <c r="N39" s="50"/>
      <c r="O39" s="28">
        <v>6993</v>
      </c>
      <c r="P39" s="29">
        <v>3240</v>
      </c>
      <c r="Q39" s="30">
        <v>8040</v>
      </c>
      <c r="R39" s="31">
        <v>11200</v>
      </c>
      <c r="S39" s="32">
        <v>10885</v>
      </c>
      <c r="T39" s="32">
        <v>13710</v>
      </c>
      <c r="U39" s="190"/>
      <c r="V39" s="171"/>
      <c r="W39" s="192"/>
      <c r="X39" s="193"/>
      <c r="Y39" s="194"/>
      <c r="AA39" t="s">
        <v>43</v>
      </c>
    </row>
    <row r="40" spans="2:27" x14ac:dyDescent="0.25">
      <c r="B40" s="34">
        <v>43921</v>
      </c>
      <c r="C40" s="27">
        <v>9762</v>
      </c>
      <c r="D40" s="27">
        <v>7653</v>
      </c>
      <c r="E40" s="27"/>
      <c r="F40" s="27"/>
      <c r="G40" s="27"/>
      <c r="H40" s="27"/>
      <c r="I40" s="27">
        <v>8978</v>
      </c>
      <c r="J40" s="27">
        <v>7475</v>
      </c>
      <c r="K40" s="27">
        <v>7349</v>
      </c>
      <c r="L40" s="27">
        <v>7191</v>
      </c>
      <c r="M40" s="27">
        <v>8611</v>
      </c>
      <c r="N40" s="50"/>
      <c r="O40" s="28">
        <v>9290</v>
      </c>
      <c r="P40" s="29">
        <v>7207</v>
      </c>
      <c r="Q40" s="30">
        <v>12720</v>
      </c>
      <c r="R40" s="31">
        <v>11990</v>
      </c>
      <c r="S40" s="32">
        <v>11940</v>
      </c>
      <c r="T40" s="32">
        <v>16680</v>
      </c>
      <c r="U40" s="190"/>
      <c r="V40" s="171"/>
      <c r="W40" s="192"/>
      <c r="X40" s="193"/>
      <c r="Y40" s="194"/>
    </row>
    <row r="41" spans="2:27" x14ac:dyDescent="0.25">
      <c r="B41" s="34">
        <v>43928</v>
      </c>
      <c r="C41" s="27">
        <v>9780</v>
      </c>
      <c r="D41" s="27">
        <v>7640</v>
      </c>
      <c r="E41" s="27"/>
      <c r="F41" s="27"/>
      <c r="G41" s="27"/>
      <c r="H41" s="27"/>
      <c r="I41" s="27">
        <v>8710</v>
      </c>
      <c r="J41" s="27">
        <v>7430</v>
      </c>
      <c r="K41" s="27">
        <v>7730</v>
      </c>
      <c r="L41" s="27">
        <v>7940</v>
      </c>
      <c r="M41" s="27">
        <v>8600</v>
      </c>
      <c r="N41" s="50"/>
      <c r="O41" s="28">
        <v>9820</v>
      </c>
      <c r="P41" s="29">
        <v>10890</v>
      </c>
      <c r="Q41" s="30">
        <v>25900</v>
      </c>
      <c r="R41" s="31">
        <v>10640</v>
      </c>
      <c r="S41" s="32">
        <v>12570</v>
      </c>
      <c r="T41" s="32">
        <v>20800</v>
      </c>
      <c r="U41" s="190"/>
      <c r="V41" s="171"/>
      <c r="W41" s="192"/>
      <c r="X41" s="193"/>
      <c r="Y41" s="194"/>
    </row>
    <row r="42" spans="2:27" x14ac:dyDescent="0.25">
      <c r="B42" s="34">
        <v>43935</v>
      </c>
      <c r="C42" s="27">
        <v>9430</v>
      </c>
      <c r="D42" s="27">
        <v>7740</v>
      </c>
      <c r="E42" s="27"/>
      <c r="F42" s="27"/>
      <c r="G42" s="27"/>
      <c r="H42" s="27"/>
      <c r="I42" s="27">
        <v>8350</v>
      </c>
      <c r="J42" s="27">
        <v>7980</v>
      </c>
      <c r="K42" s="27">
        <v>7550</v>
      </c>
      <c r="L42" s="27">
        <v>5680</v>
      </c>
      <c r="M42" s="27">
        <v>8880</v>
      </c>
      <c r="N42" s="50"/>
      <c r="O42" s="28">
        <v>9770</v>
      </c>
      <c r="P42" s="29">
        <v>15330</v>
      </c>
      <c r="Q42" s="30">
        <v>33500</v>
      </c>
      <c r="R42" s="31">
        <v>10120</v>
      </c>
      <c r="S42" s="32">
        <v>5990</v>
      </c>
      <c r="T42" s="32">
        <v>19700</v>
      </c>
      <c r="U42" s="190"/>
      <c r="V42" s="171"/>
      <c r="W42" s="192"/>
      <c r="X42" s="193"/>
      <c r="Y42" s="194"/>
    </row>
    <row r="43" spans="2:27" x14ac:dyDescent="0.25">
      <c r="B43" s="34">
        <v>43942</v>
      </c>
      <c r="C43" s="48" t="s">
        <v>37</v>
      </c>
      <c r="D43" s="27">
        <v>7510</v>
      </c>
      <c r="E43" s="27"/>
      <c r="F43" s="27"/>
      <c r="G43" s="27"/>
      <c r="H43" s="27"/>
      <c r="I43" s="27">
        <v>8530</v>
      </c>
      <c r="J43" s="27">
        <v>7430</v>
      </c>
      <c r="K43" s="27">
        <v>7190</v>
      </c>
      <c r="L43" s="27">
        <v>7040</v>
      </c>
      <c r="M43" s="27">
        <v>8480</v>
      </c>
      <c r="N43" s="50"/>
      <c r="O43" s="28">
        <v>8710</v>
      </c>
      <c r="P43" s="29">
        <v>12380</v>
      </c>
      <c r="Q43" s="30">
        <v>38700</v>
      </c>
      <c r="R43" s="31">
        <v>9650</v>
      </c>
      <c r="S43" s="32">
        <v>11820</v>
      </c>
      <c r="T43" s="32">
        <v>15060</v>
      </c>
      <c r="U43" s="190"/>
      <c r="V43" s="171"/>
      <c r="W43" s="192"/>
      <c r="X43" s="193"/>
      <c r="Y43" s="194"/>
    </row>
    <row r="44" spans="2:27" x14ac:dyDescent="0.25">
      <c r="B44" s="34">
        <v>43949</v>
      </c>
      <c r="C44" s="27">
        <v>10610</v>
      </c>
      <c r="D44" s="27">
        <v>7720</v>
      </c>
      <c r="E44" s="27"/>
      <c r="F44" s="27"/>
      <c r="G44" s="27"/>
      <c r="H44" s="27"/>
      <c r="I44" s="27">
        <v>8690</v>
      </c>
      <c r="J44" s="27">
        <v>8100</v>
      </c>
      <c r="K44" s="27">
        <v>7520</v>
      </c>
      <c r="L44" s="27">
        <v>6160</v>
      </c>
      <c r="M44" s="27">
        <v>8650</v>
      </c>
      <c r="N44" s="50"/>
      <c r="O44" s="28">
        <v>9930</v>
      </c>
      <c r="P44" s="29">
        <v>33400</v>
      </c>
      <c r="Q44" s="30">
        <v>48400</v>
      </c>
      <c r="R44" s="31">
        <v>10070</v>
      </c>
      <c r="S44" s="32">
        <v>13100</v>
      </c>
      <c r="T44" s="32">
        <v>17250</v>
      </c>
      <c r="U44" s="190"/>
      <c r="V44" s="171"/>
      <c r="W44" s="192"/>
      <c r="X44" s="193"/>
      <c r="Y44" s="194"/>
    </row>
    <row r="45" spans="2:27" x14ac:dyDescent="0.25">
      <c r="B45" s="34">
        <v>43956</v>
      </c>
      <c r="C45" s="27">
        <v>10250</v>
      </c>
      <c r="D45" s="27">
        <v>8037</v>
      </c>
      <c r="E45" s="27"/>
      <c r="F45" s="27"/>
      <c r="G45" s="27"/>
      <c r="H45" s="27"/>
      <c r="I45" s="27">
        <v>8931</v>
      </c>
      <c r="J45" s="27">
        <v>8125</v>
      </c>
      <c r="K45" s="27">
        <v>8065</v>
      </c>
      <c r="L45" s="27">
        <v>7798</v>
      </c>
      <c r="M45" s="27">
        <v>8265</v>
      </c>
      <c r="N45" s="50"/>
      <c r="O45" s="28">
        <v>9763</v>
      </c>
      <c r="P45" s="29">
        <v>37100</v>
      </c>
      <c r="Q45" s="30">
        <v>61390</v>
      </c>
      <c r="R45" s="31">
        <v>11640</v>
      </c>
      <c r="S45" s="32">
        <v>14500</v>
      </c>
      <c r="T45" s="32">
        <v>29660</v>
      </c>
      <c r="U45" s="190"/>
      <c r="V45" s="171"/>
      <c r="W45" s="192"/>
      <c r="X45" s="193"/>
      <c r="Y45" s="194"/>
    </row>
    <row r="46" spans="2:27" x14ac:dyDescent="0.25">
      <c r="B46" s="34">
        <v>43963</v>
      </c>
      <c r="C46" s="48" t="s">
        <v>37</v>
      </c>
      <c r="D46" s="27">
        <v>8285</v>
      </c>
      <c r="E46" s="27"/>
      <c r="F46" s="27"/>
      <c r="G46" s="27"/>
      <c r="H46" s="27"/>
      <c r="I46" s="27">
        <v>9721</v>
      </c>
      <c r="J46" s="27">
        <v>8853</v>
      </c>
      <c r="K46" s="27">
        <v>7771</v>
      </c>
      <c r="L46" s="27">
        <v>6653</v>
      </c>
      <c r="M46" s="27">
        <v>9391</v>
      </c>
      <c r="N46" s="50"/>
      <c r="O46" s="28">
        <v>11550</v>
      </c>
      <c r="P46" s="29">
        <v>42910</v>
      </c>
      <c r="Q46" s="30">
        <v>72120</v>
      </c>
      <c r="R46" s="49" t="s">
        <v>37</v>
      </c>
      <c r="S46" s="32">
        <v>14140</v>
      </c>
      <c r="T46" s="32">
        <v>31850</v>
      </c>
      <c r="U46" s="190"/>
      <c r="V46" s="171"/>
      <c r="W46" s="192"/>
      <c r="X46" s="193"/>
      <c r="Y46" s="194"/>
    </row>
    <row r="47" spans="2:27" x14ac:dyDescent="0.25">
      <c r="B47" s="58">
        <v>43970</v>
      </c>
      <c r="C47" s="64">
        <v>10130</v>
      </c>
      <c r="D47" s="64">
        <v>7670</v>
      </c>
      <c r="E47" s="64"/>
      <c r="F47" s="64"/>
      <c r="G47" s="64"/>
      <c r="H47" s="64"/>
      <c r="I47" s="64">
        <v>8370</v>
      </c>
      <c r="J47" s="64">
        <v>7540</v>
      </c>
      <c r="K47" s="64">
        <v>7530</v>
      </c>
      <c r="L47" s="64">
        <v>8070</v>
      </c>
      <c r="M47" s="64">
        <v>8410</v>
      </c>
      <c r="N47" s="50"/>
      <c r="O47" s="65">
        <v>9860</v>
      </c>
      <c r="P47" s="66">
        <v>33500</v>
      </c>
      <c r="Q47" s="67">
        <v>49500</v>
      </c>
      <c r="R47" s="49" t="s">
        <v>37</v>
      </c>
      <c r="S47" s="68">
        <v>13190</v>
      </c>
      <c r="T47" s="68">
        <v>18080</v>
      </c>
      <c r="U47" s="190"/>
      <c r="V47" s="171"/>
      <c r="W47" s="192"/>
      <c r="X47" s="193"/>
      <c r="Y47" s="194"/>
    </row>
    <row r="48" spans="2:27" x14ac:dyDescent="0.25">
      <c r="B48" s="34">
        <v>43977</v>
      </c>
      <c r="C48" s="48" t="s">
        <v>37</v>
      </c>
      <c r="D48" s="27">
        <v>7730</v>
      </c>
      <c r="E48" s="27"/>
      <c r="F48" s="27"/>
      <c r="G48" s="27"/>
      <c r="H48" s="27"/>
      <c r="I48" s="27">
        <v>8330</v>
      </c>
      <c r="J48" s="27">
        <v>8070</v>
      </c>
      <c r="K48" s="27">
        <v>7460</v>
      </c>
      <c r="L48" s="27">
        <v>6540</v>
      </c>
      <c r="M48" s="27">
        <v>8540</v>
      </c>
      <c r="N48" s="50"/>
      <c r="O48" s="28">
        <v>10200</v>
      </c>
      <c r="P48" s="29">
        <v>35400</v>
      </c>
      <c r="Q48" s="30">
        <v>51000</v>
      </c>
      <c r="R48" s="49" t="s">
        <v>37</v>
      </c>
      <c r="S48" s="32">
        <v>13720</v>
      </c>
      <c r="T48" s="32">
        <v>23300</v>
      </c>
      <c r="U48" s="190"/>
      <c r="V48" s="171"/>
      <c r="W48" s="192"/>
      <c r="X48" s="193"/>
      <c r="Y48" s="194"/>
    </row>
    <row r="49" spans="2:27" x14ac:dyDescent="0.25">
      <c r="B49" s="34">
        <v>43983</v>
      </c>
      <c r="C49" s="48" t="s">
        <v>37</v>
      </c>
      <c r="D49" s="27">
        <v>7950</v>
      </c>
      <c r="E49" s="27"/>
      <c r="F49" s="27"/>
      <c r="G49" s="27"/>
      <c r="H49" s="27"/>
      <c r="I49" s="27">
        <v>8600</v>
      </c>
      <c r="J49" s="27">
        <v>8220</v>
      </c>
      <c r="K49" s="27">
        <v>7660</v>
      </c>
      <c r="L49" s="27">
        <v>6890</v>
      </c>
      <c r="M49" s="27">
        <v>8860</v>
      </c>
      <c r="N49" s="50"/>
      <c r="O49" s="28">
        <v>10370</v>
      </c>
      <c r="P49" s="29">
        <v>39200</v>
      </c>
      <c r="Q49" s="30">
        <v>48500</v>
      </c>
      <c r="R49" s="49" t="s">
        <v>37</v>
      </c>
      <c r="S49" s="32">
        <v>13450</v>
      </c>
      <c r="T49" s="32">
        <v>18630</v>
      </c>
      <c r="U49" s="190"/>
      <c r="V49" s="171"/>
      <c r="W49" s="192"/>
      <c r="X49" s="193"/>
      <c r="Y49" s="194"/>
    </row>
    <row r="50" spans="2:27" x14ac:dyDescent="0.25">
      <c r="B50" s="34">
        <v>43991</v>
      </c>
      <c r="C50" s="64">
        <v>5830</v>
      </c>
      <c r="D50" s="27">
        <v>4090</v>
      </c>
      <c r="E50" s="27"/>
      <c r="F50" s="27"/>
      <c r="G50" s="27"/>
      <c r="H50" s="27"/>
      <c r="I50" s="27">
        <v>5270</v>
      </c>
      <c r="J50" s="27">
        <v>6390</v>
      </c>
      <c r="K50" s="27">
        <v>3920</v>
      </c>
      <c r="L50" s="27">
        <v>2070</v>
      </c>
      <c r="M50" s="27">
        <v>8260</v>
      </c>
      <c r="N50" s="50"/>
      <c r="O50" s="28">
        <v>6560</v>
      </c>
      <c r="P50" s="29">
        <v>44800</v>
      </c>
      <c r="Q50" s="30">
        <v>52900</v>
      </c>
      <c r="R50" s="49" t="s">
        <v>37</v>
      </c>
      <c r="S50" s="32">
        <v>5370</v>
      </c>
      <c r="T50" s="32">
        <v>15500</v>
      </c>
      <c r="U50" s="190"/>
      <c r="V50" s="171"/>
      <c r="W50" s="192"/>
      <c r="X50" s="193"/>
      <c r="Y50" s="194"/>
      <c r="AA50" t="s">
        <v>59</v>
      </c>
    </row>
    <row r="51" spans="2:27" x14ac:dyDescent="0.25">
      <c r="B51" s="34">
        <v>43998</v>
      </c>
      <c r="C51" s="48" t="s">
        <v>37</v>
      </c>
      <c r="D51" s="27">
        <v>7477</v>
      </c>
      <c r="E51" s="27"/>
      <c r="F51" s="27"/>
      <c r="G51" s="27"/>
      <c r="H51" s="27"/>
      <c r="I51" s="27">
        <v>8737</v>
      </c>
      <c r="J51" s="27">
        <v>7839</v>
      </c>
      <c r="K51" s="27">
        <v>7190</v>
      </c>
      <c r="L51" s="27">
        <v>6386</v>
      </c>
      <c r="M51" s="27">
        <v>8540</v>
      </c>
      <c r="N51" s="50"/>
      <c r="O51" s="28">
        <v>10240</v>
      </c>
      <c r="P51" s="29">
        <v>51010</v>
      </c>
      <c r="Q51" s="30">
        <v>67470</v>
      </c>
      <c r="R51" s="49" t="s">
        <v>37</v>
      </c>
      <c r="S51" s="32">
        <v>14830</v>
      </c>
      <c r="T51" s="32">
        <v>25440</v>
      </c>
      <c r="U51" s="190"/>
      <c r="V51" s="171"/>
      <c r="W51" s="192"/>
      <c r="X51" s="193"/>
      <c r="Y51" s="194"/>
    </row>
    <row r="52" spans="2:27" x14ac:dyDescent="0.25">
      <c r="B52" s="34">
        <v>44004</v>
      </c>
      <c r="C52" s="70">
        <v>9738</v>
      </c>
      <c r="D52" s="27">
        <v>8120</v>
      </c>
      <c r="E52" s="27"/>
      <c r="F52" s="27"/>
      <c r="G52" s="27"/>
      <c r="H52" s="27"/>
      <c r="I52" s="27">
        <v>9956</v>
      </c>
      <c r="J52" s="27">
        <v>8337</v>
      </c>
      <c r="K52" s="27">
        <v>7897</v>
      </c>
      <c r="L52" s="27">
        <v>6529</v>
      </c>
      <c r="M52" s="27">
        <v>8471</v>
      </c>
      <c r="N52" s="50"/>
      <c r="O52" s="28">
        <v>10690</v>
      </c>
      <c r="P52" s="29">
        <v>56430</v>
      </c>
      <c r="Q52" s="30">
        <v>77280</v>
      </c>
      <c r="R52" s="49" t="s">
        <v>37</v>
      </c>
      <c r="S52" s="32">
        <v>13570</v>
      </c>
      <c r="T52" s="32">
        <v>29440</v>
      </c>
      <c r="U52" s="190"/>
      <c r="V52" s="171"/>
      <c r="W52" s="192"/>
      <c r="X52" s="193"/>
      <c r="Y52" s="194"/>
    </row>
    <row r="53" spans="2:27" x14ac:dyDescent="0.25">
      <c r="B53" s="34">
        <v>44012</v>
      </c>
      <c r="C53" s="70">
        <v>9267</v>
      </c>
      <c r="D53" s="27">
        <v>8262</v>
      </c>
      <c r="E53" s="27"/>
      <c r="F53" s="27"/>
      <c r="G53" s="27"/>
      <c r="H53" s="27"/>
      <c r="I53" s="27">
        <v>9753</v>
      </c>
      <c r="J53" s="27">
        <v>7784</v>
      </c>
      <c r="K53" s="27">
        <v>8245</v>
      </c>
      <c r="L53" s="27">
        <v>9115</v>
      </c>
      <c r="M53" s="27">
        <v>8070</v>
      </c>
      <c r="N53" s="50"/>
      <c r="O53" s="28">
        <v>10140</v>
      </c>
      <c r="P53" s="29">
        <v>55790</v>
      </c>
      <c r="Q53" s="30">
        <v>83910</v>
      </c>
      <c r="R53" s="49" t="s">
        <v>37</v>
      </c>
      <c r="S53" s="32">
        <v>15870</v>
      </c>
      <c r="T53" s="32">
        <v>28620</v>
      </c>
      <c r="U53" s="190"/>
      <c r="V53" s="171"/>
      <c r="W53" s="192"/>
      <c r="X53" s="193"/>
      <c r="Y53" s="194"/>
    </row>
    <row r="54" spans="2:27" x14ac:dyDescent="0.25">
      <c r="B54" s="34">
        <v>44019</v>
      </c>
      <c r="C54" s="70">
        <v>10360</v>
      </c>
      <c r="D54" s="27">
        <v>8705</v>
      </c>
      <c r="E54" s="27"/>
      <c r="F54" s="27"/>
      <c r="G54" s="27"/>
      <c r="H54" s="27"/>
      <c r="I54" s="27">
        <v>10330</v>
      </c>
      <c r="J54" s="27">
        <v>8028</v>
      </c>
      <c r="K54" s="27">
        <v>8635</v>
      </c>
      <c r="L54" s="27">
        <v>9166</v>
      </c>
      <c r="M54" s="27">
        <v>8355</v>
      </c>
      <c r="N54" s="50"/>
      <c r="O54" s="28">
        <v>10750</v>
      </c>
      <c r="P54" s="29">
        <v>55730</v>
      </c>
      <c r="Q54" s="30">
        <v>97010</v>
      </c>
      <c r="R54" s="49" t="s">
        <v>37</v>
      </c>
      <c r="S54" s="32">
        <v>17130</v>
      </c>
      <c r="T54" s="32">
        <v>28390</v>
      </c>
      <c r="U54" s="190"/>
      <c r="V54" s="171"/>
      <c r="W54" s="192"/>
      <c r="X54" s="193"/>
      <c r="Y54" s="194"/>
    </row>
    <row r="55" spans="2:27" x14ac:dyDescent="0.25">
      <c r="B55" s="34">
        <v>44026</v>
      </c>
      <c r="C55" s="48" t="s">
        <v>41</v>
      </c>
      <c r="D55" s="27">
        <v>8636</v>
      </c>
      <c r="E55" s="27"/>
      <c r="F55" s="27"/>
      <c r="G55" s="27"/>
      <c r="H55" s="27"/>
      <c r="I55" s="27">
        <v>9920</v>
      </c>
      <c r="J55" s="27">
        <v>7780</v>
      </c>
      <c r="K55" s="27">
        <v>8560</v>
      </c>
      <c r="L55" s="27">
        <v>9800</v>
      </c>
      <c r="M55" s="27">
        <v>8180</v>
      </c>
      <c r="N55" s="50"/>
      <c r="O55" s="28">
        <v>10540</v>
      </c>
      <c r="P55" s="29">
        <v>60580</v>
      </c>
      <c r="Q55" s="30">
        <v>80750</v>
      </c>
      <c r="R55" s="49" t="s">
        <v>37</v>
      </c>
      <c r="S55" s="32">
        <v>15890</v>
      </c>
      <c r="T55" s="32">
        <v>28610</v>
      </c>
      <c r="U55" s="190"/>
      <c r="V55" s="171"/>
      <c r="W55" s="192"/>
      <c r="X55" s="193"/>
      <c r="Y55" s="194"/>
      <c r="AA55" t="s">
        <v>60</v>
      </c>
    </row>
    <row r="56" spans="2:27" x14ac:dyDescent="0.25">
      <c r="B56" s="34">
        <v>44033</v>
      </c>
      <c r="C56" s="48" t="s">
        <v>41</v>
      </c>
      <c r="D56" s="27">
        <v>7672</v>
      </c>
      <c r="E56" s="27"/>
      <c r="F56" s="27"/>
      <c r="G56" s="27"/>
      <c r="H56" s="27"/>
      <c r="I56" s="27">
        <v>9925</v>
      </c>
      <c r="J56" s="27">
        <v>7839</v>
      </c>
      <c r="K56" s="27">
        <v>7422</v>
      </c>
      <c r="L56" s="27">
        <v>6912</v>
      </c>
      <c r="M56" s="27">
        <v>8339</v>
      </c>
      <c r="N56" s="50"/>
      <c r="O56" s="28">
        <v>10530</v>
      </c>
      <c r="P56" s="29">
        <v>61470</v>
      </c>
      <c r="Q56" s="30">
        <v>83330</v>
      </c>
      <c r="R56" s="49" t="s">
        <v>37</v>
      </c>
      <c r="S56" s="32">
        <v>16300</v>
      </c>
      <c r="T56" s="32">
        <v>29830</v>
      </c>
      <c r="U56" s="190"/>
      <c r="V56" s="171"/>
      <c r="W56" s="192"/>
      <c r="X56" s="193"/>
      <c r="Y56" s="194"/>
    </row>
    <row r="57" spans="2:27" x14ac:dyDescent="0.25">
      <c r="B57" s="34">
        <v>44040</v>
      </c>
      <c r="C57" s="70">
        <v>10030</v>
      </c>
      <c r="D57" s="27">
        <v>9266</v>
      </c>
      <c r="E57" s="27"/>
      <c r="F57" s="27"/>
      <c r="G57" s="27"/>
      <c r="H57" s="27"/>
      <c r="I57" s="27">
        <v>10120</v>
      </c>
      <c r="J57" s="27">
        <v>7825</v>
      </c>
      <c r="K57" s="27">
        <v>8462</v>
      </c>
      <c r="L57" s="27">
        <v>9660</v>
      </c>
      <c r="M57" s="27">
        <v>8450</v>
      </c>
      <c r="N57" s="50"/>
      <c r="O57" s="28">
        <v>10690</v>
      </c>
      <c r="P57" s="29">
        <v>63470</v>
      </c>
      <c r="Q57" s="30">
        <v>84380</v>
      </c>
      <c r="R57" s="49" t="s">
        <v>37</v>
      </c>
      <c r="S57" s="32">
        <v>16310</v>
      </c>
      <c r="T57" s="32">
        <v>30780</v>
      </c>
      <c r="U57" s="190"/>
      <c r="V57" s="171"/>
      <c r="W57" s="192"/>
      <c r="X57" s="193"/>
      <c r="Y57" s="194"/>
    </row>
    <row r="58" spans="2:27" x14ac:dyDescent="0.25">
      <c r="B58" s="34">
        <v>44047</v>
      </c>
      <c r="C58" s="70">
        <v>8134</v>
      </c>
      <c r="D58" s="27">
        <v>8137</v>
      </c>
      <c r="E58" s="27"/>
      <c r="F58" s="27"/>
      <c r="G58" s="27"/>
      <c r="H58" s="27"/>
      <c r="I58" s="27">
        <v>10360</v>
      </c>
      <c r="J58" s="27">
        <v>7848</v>
      </c>
      <c r="K58" s="27">
        <v>7436</v>
      </c>
      <c r="L58" s="27">
        <v>6554</v>
      </c>
      <c r="M58" s="27">
        <v>8186</v>
      </c>
      <c r="N58" s="27">
        <v>8028</v>
      </c>
      <c r="O58" s="28">
        <v>10098</v>
      </c>
      <c r="P58" s="29">
        <v>67840</v>
      </c>
      <c r="Q58" s="30">
        <v>86650</v>
      </c>
      <c r="R58" s="49" t="s">
        <v>37</v>
      </c>
      <c r="S58" s="32">
        <v>17290</v>
      </c>
      <c r="T58" s="32">
        <v>30560</v>
      </c>
      <c r="U58" s="190"/>
      <c r="V58" s="171"/>
      <c r="W58" s="192"/>
      <c r="X58" s="193"/>
      <c r="Y58" s="194"/>
    </row>
    <row r="59" spans="2:27" x14ac:dyDescent="0.25">
      <c r="B59" s="34">
        <v>44054</v>
      </c>
      <c r="C59" s="48" t="s">
        <v>41</v>
      </c>
      <c r="D59" s="27">
        <v>7844</v>
      </c>
      <c r="E59" s="27"/>
      <c r="F59" s="27"/>
      <c r="G59" s="27"/>
      <c r="H59" s="27"/>
      <c r="I59" s="27">
        <v>10510</v>
      </c>
      <c r="J59" s="27">
        <v>7764</v>
      </c>
      <c r="K59" s="27">
        <v>7891</v>
      </c>
      <c r="L59" s="27">
        <v>7646</v>
      </c>
      <c r="M59" s="27">
        <v>8134</v>
      </c>
      <c r="N59" s="27">
        <v>9329</v>
      </c>
      <c r="O59" s="28">
        <v>10520</v>
      </c>
      <c r="P59" s="29">
        <v>62130</v>
      </c>
      <c r="Q59" s="30">
        <v>75440</v>
      </c>
      <c r="R59" s="49" t="s">
        <v>37</v>
      </c>
      <c r="S59" s="32">
        <v>18310</v>
      </c>
      <c r="T59" s="32">
        <v>38160</v>
      </c>
      <c r="U59" s="190"/>
      <c r="V59" s="171"/>
      <c r="W59" s="192"/>
      <c r="X59" s="193"/>
      <c r="Y59" s="194"/>
    </row>
    <row r="60" spans="2:27" x14ac:dyDescent="0.25">
      <c r="B60" s="34">
        <v>44061</v>
      </c>
      <c r="C60" s="70">
        <v>10170</v>
      </c>
      <c r="D60" s="27">
        <v>9372</v>
      </c>
      <c r="E60" s="27"/>
      <c r="F60" s="27"/>
      <c r="G60" s="27"/>
      <c r="H60" s="27"/>
      <c r="I60" s="27">
        <v>10610</v>
      </c>
      <c r="J60" s="27">
        <v>8125</v>
      </c>
      <c r="K60" s="27">
        <v>8319</v>
      </c>
      <c r="L60" s="27">
        <v>8347</v>
      </c>
      <c r="M60" s="27">
        <v>8443</v>
      </c>
      <c r="N60" s="27">
        <v>10390</v>
      </c>
      <c r="O60" s="28">
        <v>10730</v>
      </c>
      <c r="P60" s="29">
        <v>71200</v>
      </c>
      <c r="Q60" s="30">
        <v>92140</v>
      </c>
      <c r="R60" s="49" t="s">
        <v>37</v>
      </c>
      <c r="S60" s="32">
        <v>20400</v>
      </c>
      <c r="T60" s="32">
        <v>33510</v>
      </c>
      <c r="U60" s="190"/>
      <c r="V60" s="171"/>
      <c r="W60" s="192"/>
      <c r="X60" s="193"/>
      <c r="Y60" s="194"/>
    </row>
    <row r="61" spans="2:27" x14ac:dyDescent="0.25">
      <c r="B61" s="34">
        <v>44068</v>
      </c>
      <c r="C61" s="70">
        <v>8464</v>
      </c>
      <c r="D61" s="27">
        <v>9331</v>
      </c>
      <c r="E61" s="27"/>
      <c r="F61" s="27"/>
      <c r="G61" s="27"/>
      <c r="H61" s="27"/>
      <c r="I61" s="27">
        <v>10690</v>
      </c>
      <c r="J61" s="27">
        <v>8080</v>
      </c>
      <c r="K61" s="27">
        <v>8325</v>
      </c>
      <c r="L61" s="27">
        <v>7469</v>
      </c>
      <c r="M61" s="27">
        <v>8382</v>
      </c>
      <c r="N61" s="27">
        <v>8375</v>
      </c>
      <c r="O61" s="28">
        <v>10980</v>
      </c>
      <c r="P61" s="29">
        <v>75320</v>
      </c>
      <c r="Q61" s="30">
        <v>103200</v>
      </c>
      <c r="R61" s="49" t="s">
        <v>37</v>
      </c>
      <c r="S61" s="32">
        <v>19350</v>
      </c>
      <c r="T61" s="32">
        <v>34240</v>
      </c>
      <c r="U61" s="190"/>
      <c r="V61" s="171"/>
      <c r="W61" s="192"/>
      <c r="X61" s="193"/>
      <c r="Y61" s="194"/>
    </row>
    <row r="62" spans="2:27" x14ac:dyDescent="0.25">
      <c r="B62" s="34">
        <v>44075</v>
      </c>
      <c r="C62" s="70">
        <v>8903</v>
      </c>
      <c r="D62" s="27">
        <v>7808</v>
      </c>
      <c r="E62" s="27"/>
      <c r="F62" s="27"/>
      <c r="G62" s="27"/>
      <c r="H62" s="27"/>
      <c r="I62" s="27">
        <v>10740</v>
      </c>
      <c r="J62" s="27">
        <v>7803</v>
      </c>
      <c r="K62" s="27">
        <v>7592</v>
      </c>
      <c r="L62" s="27">
        <v>7070</v>
      </c>
      <c r="M62" s="27">
        <v>8284</v>
      </c>
      <c r="N62" s="27">
        <v>9075</v>
      </c>
      <c r="O62" s="28">
        <v>10800</v>
      </c>
      <c r="P62" s="29">
        <v>74880</v>
      </c>
      <c r="Q62" s="30">
        <v>95590</v>
      </c>
      <c r="R62" s="49" t="s">
        <v>37</v>
      </c>
      <c r="S62" s="32">
        <v>14150</v>
      </c>
      <c r="T62" s="32">
        <v>31830</v>
      </c>
      <c r="U62" s="190"/>
      <c r="V62" s="171"/>
      <c r="W62" s="192"/>
      <c r="X62" s="193"/>
      <c r="Y62" s="194"/>
    </row>
    <row r="63" spans="2:27" x14ac:dyDescent="0.25">
      <c r="B63" s="34">
        <v>44082</v>
      </c>
      <c r="C63" s="48" t="s">
        <v>41</v>
      </c>
      <c r="D63" s="27">
        <v>7020</v>
      </c>
      <c r="E63" s="27"/>
      <c r="F63" s="27"/>
      <c r="G63" s="27"/>
      <c r="H63" s="27"/>
      <c r="I63" s="27">
        <v>11340</v>
      </c>
      <c r="J63" s="27">
        <v>8309</v>
      </c>
      <c r="K63" s="27">
        <v>8695</v>
      </c>
      <c r="L63" s="27">
        <v>7954</v>
      </c>
      <c r="M63" s="27">
        <v>8892</v>
      </c>
      <c r="N63" s="27">
        <v>12120</v>
      </c>
      <c r="O63" s="28">
        <v>10050</v>
      </c>
      <c r="P63" s="29">
        <v>70350</v>
      </c>
      <c r="Q63" s="30">
        <v>94070</v>
      </c>
      <c r="R63" s="49" t="s">
        <v>37</v>
      </c>
      <c r="S63" s="32">
        <v>13790</v>
      </c>
      <c r="T63" s="32">
        <v>32790</v>
      </c>
      <c r="U63" s="190"/>
      <c r="V63" s="171"/>
      <c r="W63" s="192"/>
      <c r="X63" s="193"/>
      <c r="Y63" s="194"/>
    </row>
    <row r="64" spans="2:27" x14ac:dyDescent="0.25">
      <c r="B64" s="34">
        <v>44089</v>
      </c>
      <c r="C64" s="48" t="s">
        <v>41</v>
      </c>
      <c r="D64" s="27">
        <v>8540</v>
      </c>
      <c r="E64" s="27"/>
      <c r="F64" s="27"/>
      <c r="G64" s="27"/>
      <c r="H64" s="27"/>
      <c r="I64" s="27">
        <v>10430</v>
      </c>
      <c r="J64" s="27">
        <v>7970</v>
      </c>
      <c r="K64" s="27">
        <v>8390</v>
      </c>
      <c r="L64" s="27">
        <v>9420</v>
      </c>
      <c r="M64" s="27">
        <v>9710</v>
      </c>
      <c r="N64" s="48" t="s">
        <v>37</v>
      </c>
      <c r="O64" s="28">
        <v>10570</v>
      </c>
      <c r="P64" s="29">
        <v>69500</v>
      </c>
      <c r="Q64" s="30">
        <v>97600</v>
      </c>
      <c r="R64" s="49" t="s">
        <v>37</v>
      </c>
      <c r="S64" s="32">
        <v>13120</v>
      </c>
      <c r="T64" s="32">
        <v>32200</v>
      </c>
      <c r="U64" s="190"/>
      <c r="V64" s="171"/>
      <c r="W64" s="192"/>
      <c r="X64" s="193"/>
      <c r="Y64" s="194"/>
    </row>
    <row r="65" spans="2:25" x14ac:dyDescent="0.25">
      <c r="B65" s="34">
        <v>44096</v>
      </c>
      <c r="C65" s="70">
        <v>12580</v>
      </c>
      <c r="D65" s="27">
        <v>8308</v>
      </c>
      <c r="E65" s="27"/>
      <c r="F65" s="27"/>
      <c r="G65" s="27"/>
      <c r="H65" s="27"/>
      <c r="I65" s="27">
        <v>10540</v>
      </c>
      <c r="J65" s="27">
        <v>7620</v>
      </c>
      <c r="K65" s="27">
        <v>8220</v>
      </c>
      <c r="L65" s="27">
        <v>9134</v>
      </c>
      <c r="M65" s="27">
        <v>8458</v>
      </c>
      <c r="N65" s="27">
        <v>12600</v>
      </c>
      <c r="O65" s="28">
        <v>10340</v>
      </c>
      <c r="P65" s="29">
        <v>72570</v>
      </c>
      <c r="Q65" s="30">
        <v>101900</v>
      </c>
      <c r="R65" s="49" t="s">
        <v>37</v>
      </c>
      <c r="S65" s="32">
        <v>15270</v>
      </c>
      <c r="T65" s="32">
        <v>29470</v>
      </c>
      <c r="U65" s="190"/>
      <c r="V65" s="171"/>
      <c r="W65" s="192"/>
      <c r="X65" s="193"/>
      <c r="Y65" s="194"/>
    </row>
    <row r="66" spans="2:25" x14ac:dyDescent="0.25">
      <c r="B66" s="34">
        <v>44103</v>
      </c>
      <c r="C66" s="70">
        <v>8896</v>
      </c>
      <c r="D66" s="27">
        <v>10860</v>
      </c>
      <c r="E66" s="27"/>
      <c r="F66" s="27"/>
      <c r="G66" s="27"/>
      <c r="H66" s="27"/>
      <c r="I66" s="27">
        <v>10530</v>
      </c>
      <c r="J66" s="27">
        <v>7515</v>
      </c>
      <c r="K66" s="27">
        <v>8628</v>
      </c>
      <c r="L66" s="27">
        <v>9642</v>
      </c>
      <c r="M66" s="27">
        <v>8425</v>
      </c>
      <c r="N66" s="27">
        <v>8473</v>
      </c>
      <c r="O66" s="28">
        <v>9215</v>
      </c>
      <c r="P66" s="29">
        <v>75700</v>
      </c>
      <c r="Q66" s="30">
        <v>109500</v>
      </c>
      <c r="R66" s="49" t="s">
        <v>37</v>
      </c>
      <c r="S66" s="32">
        <v>16980</v>
      </c>
      <c r="T66" s="32">
        <v>33900</v>
      </c>
      <c r="U66" s="190"/>
      <c r="V66" s="171"/>
      <c r="W66" s="192"/>
      <c r="X66" s="193"/>
      <c r="Y66" s="194"/>
    </row>
    <row r="67" spans="2:25" x14ac:dyDescent="0.25">
      <c r="B67" s="34">
        <v>44110</v>
      </c>
      <c r="C67" s="70">
        <v>12210</v>
      </c>
      <c r="D67" s="27">
        <v>8573</v>
      </c>
      <c r="E67" s="27"/>
      <c r="F67" s="27"/>
      <c r="G67" s="27"/>
      <c r="H67" s="27"/>
      <c r="I67" s="27">
        <v>10910</v>
      </c>
      <c r="J67" s="27">
        <v>8650</v>
      </c>
      <c r="K67" s="27">
        <v>8540</v>
      </c>
      <c r="L67" s="27">
        <v>9968</v>
      </c>
      <c r="M67" s="27">
        <v>10980</v>
      </c>
      <c r="N67" s="27">
        <v>12440</v>
      </c>
      <c r="O67" s="28">
        <v>10010</v>
      </c>
      <c r="P67" s="29">
        <v>77030</v>
      </c>
      <c r="Q67" s="30">
        <v>111100</v>
      </c>
      <c r="R67" s="49" t="s">
        <v>37</v>
      </c>
      <c r="S67" s="32">
        <v>15590</v>
      </c>
      <c r="T67" s="32">
        <v>31670</v>
      </c>
      <c r="U67" s="190"/>
      <c r="V67" s="171"/>
      <c r="W67" s="192"/>
      <c r="X67" s="193"/>
      <c r="Y67" s="194"/>
    </row>
    <row r="68" spans="2:25" x14ac:dyDescent="0.25">
      <c r="B68" s="34">
        <v>44117</v>
      </c>
      <c r="C68" s="70">
        <v>10120</v>
      </c>
      <c r="D68" s="27">
        <v>8800</v>
      </c>
      <c r="E68" s="27"/>
      <c r="F68" s="27"/>
      <c r="G68" s="27"/>
      <c r="H68" s="27"/>
      <c r="I68" s="27">
        <v>10580</v>
      </c>
      <c r="J68" s="27">
        <v>7620</v>
      </c>
      <c r="K68" s="27">
        <v>8840</v>
      </c>
      <c r="L68" s="27">
        <v>10110</v>
      </c>
      <c r="M68" s="27">
        <v>8430</v>
      </c>
      <c r="N68" s="27">
        <v>9850</v>
      </c>
      <c r="O68" s="28">
        <v>10070</v>
      </c>
      <c r="P68" s="29">
        <v>71840</v>
      </c>
      <c r="Q68" s="30">
        <v>116350</v>
      </c>
      <c r="R68" s="49" t="s">
        <v>37</v>
      </c>
      <c r="S68" s="32">
        <v>16090</v>
      </c>
      <c r="T68" s="32">
        <v>30400</v>
      </c>
      <c r="U68" s="190"/>
      <c r="V68" s="171"/>
      <c r="W68" s="192"/>
      <c r="X68" s="193"/>
      <c r="Y68" s="194"/>
    </row>
    <row r="69" spans="2:25" x14ac:dyDescent="0.25">
      <c r="B69" s="34">
        <v>44124</v>
      </c>
      <c r="C69" s="70">
        <v>8902</v>
      </c>
      <c r="D69" s="27">
        <v>11710</v>
      </c>
      <c r="E69" s="27"/>
      <c r="F69" s="27"/>
      <c r="G69" s="27"/>
      <c r="H69" s="27"/>
      <c r="I69" s="27">
        <v>10280</v>
      </c>
      <c r="J69" s="27">
        <v>7392</v>
      </c>
      <c r="K69" s="27">
        <v>7903</v>
      </c>
      <c r="L69" s="27">
        <v>8988</v>
      </c>
      <c r="M69" s="27">
        <v>7732</v>
      </c>
      <c r="N69" s="27">
        <v>8255</v>
      </c>
      <c r="O69" s="28">
        <v>10320</v>
      </c>
      <c r="P69" s="29">
        <v>71420</v>
      </c>
      <c r="Q69" s="30">
        <v>97310</v>
      </c>
      <c r="R69" s="49" t="s">
        <v>37</v>
      </c>
      <c r="S69" s="32">
        <v>16570</v>
      </c>
      <c r="T69" s="32">
        <v>30360</v>
      </c>
      <c r="U69" s="190"/>
      <c r="V69" s="171"/>
      <c r="W69" s="192"/>
      <c r="X69" s="193"/>
      <c r="Y69" s="194"/>
    </row>
    <row r="70" spans="2:25" x14ac:dyDescent="0.25">
      <c r="B70" s="34">
        <v>44131</v>
      </c>
      <c r="C70" s="70">
        <v>9803</v>
      </c>
      <c r="D70" s="27">
        <v>8738</v>
      </c>
      <c r="E70" s="27"/>
      <c r="F70" s="27"/>
      <c r="G70" s="27"/>
      <c r="H70" s="27"/>
      <c r="I70" s="27">
        <v>10430</v>
      </c>
      <c r="J70" s="27">
        <v>8215</v>
      </c>
      <c r="K70" s="27">
        <v>9010</v>
      </c>
      <c r="L70" s="27">
        <v>9250</v>
      </c>
      <c r="M70" s="27"/>
      <c r="N70" s="27">
        <v>9452</v>
      </c>
      <c r="O70" s="28">
        <v>10820</v>
      </c>
      <c r="P70" s="29">
        <v>72280</v>
      </c>
      <c r="Q70" s="30">
        <v>108800</v>
      </c>
      <c r="R70" s="49" t="s">
        <v>37</v>
      </c>
      <c r="S70" s="32">
        <v>18970</v>
      </c>
      <c r="T70" s="32">
        <v>33820</v>
      </c>
      <c r="U70" s="190"/>
      <c r="V70" s="171"/>
      <c r="W70" s="192"/>
      <c r="X70" s="193"/>
      <c r="Y70" s="194"/>
    </row>
    <row r="71" spans="2:25" x14ac:dyDescent="0.25">
      <c r="B71" s="34">
        <v>44138</v>
      </c>
      <c r="C71" s="70">
        <v>9707</v>
      </c>
      <c r="D71" s="27">
        <v>11960</v>
      </c>
      <c r="E71" s="27"/>
      <c r="F71" s="27"/>
      <c r="G71" s="27"/>
      <c r="H71" s="27"/>
      <c r="I71" s="27">
        <v>11300</v>
      </c>
      <c r="J71" s="27">
        <v>8216</v>
      </c>
      <c r="K71" s="27">
        <v>9251</v>
      </c>
      <c r="L71" s="27">
        <v>10300</v>
      </c>
      <c r="M71" s="27">
        <v>8970</v>
      </c>
      <c r="N71" s="27">
        <v>9513</v>
      </c>
      <c r="O71" s="28">
        <v>10590</v>
      </c>
      <c r="P71" s="29">
        <v>73680</v>
      </c>
      <c r="Q71" s="30">
        <v>120100</v>
      </c>
      <c r="R71" s="49" t="s">
        <v>37</v>
      </c>
      <c r="S71" s="32">
        <v>18450</v>
      </c>
      <c r="T71" s="32">
        <v>30060</v>
      </c>
      <c r="U71" s="190"/>
      <c r="V71" s="171"/>
      <c r="W71" s="192"/>
      <c r="X71" s="193"/>
      <c r="Y71" s="194"/>
    </row>
    <row r="72" spans="2:25" x14ac:dyDescent="0.25">
      <c r="B72" s="34">
        <v>44145</v>
      </c>
      <c r="C72" s="50"/>
      <c r="D72" s="27">
        <v>8230</v>
      </c>
      <c r="E72" s="27"/>
      <c r="F72" s="27"/>
      <c r="G72" s="27"/>
      <c r="H72" s="27"/>
      <c r="I72" s="50"/>
      <c r="J72" s="27">
        <v>7472</v>
      </c>
      <c r="K72" s="50"/>
      <c r="L72" s="27">
        <v>9382</v>
      </c>
      <c r="M72" s="50"/>
      <c r="N72" s="27">
        <v>8745</v>
      </c>
      <c r="O72" s="28">
        <v>9380</v>
      </c>
      <c r="P72" s="50"/>
      <c r="Q72" s="50"/>
      <c r="R72" s="50"/>
      <c r="S72" s="50"/>
      <c r="T72" s="32">
        <v>26240</v>
      </c>
      <c r="U72" s="190"/>
      <c r="V72" s="171"/>
      <c r="W72" s="192"/>
      <c r="X72" s="193"/>
      <c r="Y72" s="194"/>
    </row>
    <row r="73" spans="2:25" x14ac:dyDescent="0.25">
      <c r="B73" s="34">
        <v>44152</v>
      </c>
      <c r="C73" s="50"/>
      <c r="D73" s="27">
        <v>8008</v>
      </c>
      <c r="E73" s="27"/>
      <c r="F73" s="27"/>
      <c r="G73" s="27"/>
      <c r="H73" s="27"/>
      <c r="I73" s="50"/>
      <c r="J73" s="27">
        <v>7267</v>
      </c>
      <c r="K73" s="50"/>
      <c r="L73" s="27">
        <v>9336</v>
      </c>
      <c r="M73" s="50"/>
      <c r="N73" s="27">
        <v>8556</v>
      </c>
      <c r="O73" s="28">
        <v>9235</v>
      </c>
      <c r="P73" s="50"/>
      <c r="Q73" s="50"/>
      <c r="R73" s="50"/>
      <c r="S73" s="50"/>
      <c r="T73" s="32">
        <v>25130</v>
      </c>
      <c r="U73" s="190"/>
      <c r="V73" s="171"/>
      <c r="W73" s="192"/>
      <c r="X73" s="193"/>
      <c r="Y73" s="194"/>
    </row>
    <row r="74" spans="2:25" x14ac:dyDescent="0.25">
      <c r="B74" s="34">
        <v>44159</v>
      </c>
      <c r="C74" s="50"/>
      <c r="D74" s="27">
        <v>8145</v>
      </c>
      <c r="E74" s="27"/>
      <c r="F74" s="27"/>
      <c r="G74" s="27"/>
      <c r="H74" s="27"/>
      <c r="I74" s="50"/>
      <c r="J74" s="27">
        <v>7545</v>
      </c>
      <c r="K74" s="50"/>
      <c r="L74" s="27">
        <v>9502</v>
      </c>
      <c r="M74" s="50"/>
      <c r="N74" s="27">
        <v>9043</v>
      </c>
      <c r="O74" s="28">
        <v>9702</v>
      </c>
      <c r="P74" s="50"/>
      <c r="Q74" s="50"/>
      <c r="R74" s="50"/>
      <c r="S74" s="50"/>
      <c r="T74" s="32">
        <v>24240</v>
      </c>
      <c r="U74" s="190"/>
      <c r="V74" s="171"/>
      <c r="W74" s="192"/>
      <c r="X74" s="193"/>
      <c r="Y74" s="194"/>
    </row>
    <row r="75" spans="2:25" x14ac:dyDescent="0.25">
      <c r="B75" s="34">
        <v>44166</v>
      </c>
      <c r="C75" s="50"/>
      <c r="D75" s="48" t="s">
        <v>37</v>
      </c>
      <c r="E75" s="48"/>
      <c r="F75" s="48"/>
      <c r="G75" s="48"/>
      <c r="H75" s="48"/>
      <c r="I75" s="50"/>
      <c r="J75" s="27">
        <v>7451</v>
      </c>
      <c r="K75" s="50"/>
      <c r="L75" s="27">
        <v>9642</v>
      </c>
      <c r="M75" s="50"/>
      <c r="N75" s="27">
        <v>8075</v>
      </c>
      <c r="O75" s="28">
        <v>9560</v>
      </c>
      <c r="P75" s="54" t="s">
        <v>37</v>
      </c>
      <c r="Q75" s="50"/>
      <c r="R75" s="49" t="s">
        <v>37</v>
      </c>
      <c r="S75" s="118" t="s">
        <v>37</v>
      </c>
      <c r="T75" s="32">
        <v>27350</v>
      </c>
      <c r="U75" s="190"/>
      <c r="V75" s="171"/>
      <c r="W75" s="192"/>
      <c r="X75" s="193"/>
      <c r="Y75" s="194"/>
    </row>
    <row r="76" spans="2:25" x14ac:dyDescent="0.25">
      <c r="B76" s="34">
        <v>44173</v>
      </c>
      <c r="C76" s="50"/>
      <c r="D76" s="48" t="s">
        <v>37</v>
      </c>
      <c r="E76" s="48"/>
      <c r="F76" s="48"/>
      <c r="G76" s="48"/>
      <c r="H76" s="48"/>
      <c r="I76" s="50"/>
      <c r="J76" s="27">
        <v>7750</v>
      </c>
      <c r="K76" s="50"/>
      <c r="L76" s="27">
        <v>9770</v>
      </c>
      <c r="M76" s="50"/>
      <c r="N76" s="27">
        <v>8840</v>
      </c>
      <c r="O76" s="28">
        <v>10030</v>
      </c>
      <c r="P76" s="54" t="s">
        <v>37</v>
      </c>
      <c r="Q76" s="50"/>
      <c r="R76" s="49" t="s">
        <v>37</v>
      </c>
      <c r="S76" s="118" t="s">
        <v>37</v>
      </c>
      <c r="T76" s="32">
        <v>28000</v>
      </c>
      <c r="U76" s="190"/>
      <c r="V76" s="171"/>
      <c r="W76" s="192"/>
      <c r="X76" s="193"/>
      <c r="Y76" s="194"/>
    </row>
    <row r="77" spans="2:25" x14ac:dyDescent="0.25">
      <c r="B77" s="34">
        <v>44180</v>
      </c>
      <c r="C77" s="50"/>
      <c r="D77" s="48" t="s">
        <v>37</v>
      </c>
      <c r="E77" s="48"/>
      <c r="F77" s="48"/>
      <c r="G77" s="48"/>
      <c r="H77" s="48"/>
      <c r="I77" s="50"/>
      <c r="J77" s="27">
        <v>7750</v>
      </c>
      <c r="K77" s="50"/>
      <c r="L77" s="27">
        <v>9950</v>
      </c>
      <c r="M77" s="50"/>
      <c r="N77" s="27">
        <v>8890</v>
      </c>
      <c r="O77" s="28">
        <v>10130</v>
      </c>
      <c r="P77" s="54" t="s">
        <v>24</v>
      </c>
      <c r="Q77" s="50"/>
      <c r="R77" s="49" t="s">
        <v>37</v>
      </c>
      <c r="S77" s="118" t="s">
        <v>37</v>
      </c>
      <c r="T77" s="32">
        <v>26580</v>
      </c>
      <c r="U77" s="190"/>
      <c r="V77" s="171"/>
      <c r="W77" s="192"/>
      <c r="X77" s="193"/>
      <c r="Y77" s="194"/>
    </row>
    <row r="78" spans="2:25" x14ac:dyDescent="0.25">
      <c r="B78" s="34">
        <v>44187</v>
      </c>
      <c r="C78" s="50"/>
      <c r="D78" s="48" t="s">
        <v>37</v>
      </c>
      <c r="E78" s="48"/>
      <c r="F78" s="48"/>
      <c r="G78" s="48"/>
      <c r="H78" s="48"/>
      <c r="I78" s="50"/>
      <c r="J78" s="27">
        <v>7480</v>
      </c>
      <c r="K78" s="50"/>
      <c r="L78" s="27">
        <v>9338</v>
      </c>
      <c r="M78" s="50"/>
      <c r="N78" s="27">
        <v>8776</v>
      </c>
      <c r="O78" s="28">
        <v>10410</v>
      </c>
      <c r="P78" s="54" t="s">
        <v>24</v>
      </c>
      <c r="Q78" s="50"/>
      <c r="R78" s="49" t="s">
        <v>37</v>
      </c>
      <c r="S78" s="118" t="s">
        <v>37</v>
      </c>
      <c r="T78" s="32">
        <v>25450</v>
      </c>
      <c r="U78" s="190"/>
      <c r="V78" s="171"/>
      <c r="W78" s="192"/>
      <c r="X78" s="193"/>
      <c r="Y78" s="194"/>
    </row>
    <row r="79" spans="2:25" x14ac:dyDescent="0.25">
      <c r="B79" s="34">
        <v>44194</v>
      </c>
      <c r="C79" s="50"/>
      <c r="D79" s="27">
        <v>8188</v>
      </c>
      <c r="E79" s="27"/>
      <c r="F79" s="27"/>
      <c r="G79" s="27"/>
      <c r="H79" s="27"/>
      <c r="I79" s="50"/>
      <c r="J79" s="27">
        <v>7397</v>
      </c>
      <c r="K79" s="50"/>
      <c r="L79" s="27">
        <v>8309</v>
      </c>
      <c r="M79" s="50"/>
      <c r="N79" s="27">
        <v>8676</v>
      </c>
      <c r="O79" s="28">
        <v>9883</v>
      </c>
      <c r="P79" s="54" t="s">
        <v>24</v>
      </c>
      <c r="Q79" s="50"/>
      <c r="R79" s="49" t="s">
        <v>37</v>
      </c>
      <c r="S79" s="118" t="s">
        <v>37</v>
      </c>
      <c r="T79" s="32">
        <v>25820</v>
      </c>
      <c r="U79" s="190"/>
      <c r="V79" s="171"/>
      <c r="W79" s="192"/>
      <c r="X79" s="193"/>
      <c r="Y79" s="194"/>
    </row>
    <row r="80" spans="2:25" x14ac:dyDescent="0.25">
      <c r="B80" s="34">
        <v>44201</v>
      </c>
      <c r="C80" s="50"/>
      <c r="D80" s="27">
        <v>8890</v>
      </c>
      <c r="E80" s="27"/>
      <c r="F80" s="27"/>
      <c r="G80" s="27"/>
      <c r="H80" s="27"/>
      <c r="I80" s="50"/>
      <c r="J80" s="27">
        <v>8170</v>
      </c>
      <c r="K80" s="50"/>
      <c r="L80" s="27">
        <v>10380</v>
      </c>
      <c r="M80" s="50"/>
      <c r="N80" s="52" t="s">
        <v>37</v>
      </c>
      <c r="O80" s="28">
        <v>10870</v>
      </c>
      <c r="P80" s="54" t="s">
        <v>24</v>
      </c>
      <c r="Q80" s="50"/>
      <c r="R80" s="49" t="s">
        <v>37</v>
      </c>
      <c r="S80" s="118" t="s">
        <v>37</v>
      </c>
      <c r="T80" s="32">
        <v>26100</v>
      </c>
      <c r="U80" s="190"/>
      <c r="V80" s="171"/>
      <c r="W80" s="192"/>
      <c r="X80" s="193"/>
      <c r="Y80" s="194"/>
    </row>
    <row r="81" spans="2:25" x14ac:dyDescent="0.25">
      <c r="B81" s="34">
        <v>44208</v>
      </c>
      <c r="C81" s="27">
        <v>8900</v>
      </c>
      <c r="D81" s="27">
        <v>7560</v>
      </c>
      <c r="E81" s="27"/>
      <c r="F81" s="27"/>
      <c r="G81" s="27"/>
      <c r="H81" s="27"/>
      <c r="I81" s="50"/>
      <c r="J81" s="27">
        <v>7460</v>
      </c>
      <c r="K81" s="50"/>
      <c r="L81" s="27">
        <v>6070</v>
      </c>
      <c r="M81" s="50"/>
      <c r="N81" s="52" t="s">
        <v>37</v>
      </c>
      <c r="O81" s="28">
        <v>9600</v>
      </c>
      <c r="P81" s="54" t="s">
        <v>24</v>
      </c>
      <c r="Q81" s="127" t="s">
        <v>24</v>
      </c>
      <c r="R81" s="49" t="s">
        <v>37</v>
      </c>
      <c r="S81" s="32">
        <v>17600</v>
      </c>
      <c r="T81" s="32">
        <v>19300</v>
      </c>
      <c r="U81" s="190"/>
      <c r="V81" s="171"/>
      <c r="W81" s="192"/>
      <c r="X81" s="193"/>
      <c r="Y81" s="194"/>
    </row>
    <row r="82" spans="2:25" x14ac:dyDescent="0.25">
      <c r="B82" s="34">
        <v>44215</v>
      </c>
      <c r="C82" s="50"/>
      <c r="D82" s="27">
        <v>7650</v>
      </c>
      <c r="E82" s="27"/>
      <c r="F82" s="27"/>
      <c r="G82" s="27"/>
      <c r="H82" s="27"/>
      <c r="I82" s="50"/>
      <c r="J82" s="27">
        <v>6770</v>
      </c>
      <c r="K82" s="50"/>
      <c r="L82" s="27">
        <v>8700</v>
      </c>
      <c r="M82" s="50"/>
      <c r="N82" s="27">
        <v>8600</v>
      </c>
      <c r="O82" s="28">
        <v>8900</v>
      </c>
      <c r="P82" s="54" t="s">
        <v>24</v>
      </c>
      <c r="Q82" s="50"/>
      <c r="R82" s="49" t="s">
        <v>37</v>
      </c>
      <c r="S82" s="32">
        <v>18100</v>
      </c>
      <c r="T82" s="32">
        <v>23800</v>
      </c>
      <c r="U82" s="190"/>
      <c r="V82" s="171"/>
      <c r="W82" s="192"/>
      <c r="X82" s="193"/>
      <c r="Y82" s="194"/>
    </row>
    <row r="83" spans="2:25" x14ac:dyDescent="0.25">
      <c r="B83" s="34">
        <v>44222</v>
      </c>
      <c r="C83" s="50"/>
      <c r="D83" s="48" t="s">
        <v>37</v>
      </c>
      <c r="E83" s="48"/>
      <c r="F83" s="48"/>
      <c r="G83" s="48"/>
      <c r="H83" s="48"/>
      <c r="I83" s="50"/>
      <c r="J83" s="27">
        <v>7670</v>
      </c>
      <c r="K83" s="50"/>
      <c r="L83" s="27">
        <v>9400</v>
      </c>
      <c r="M83" s="50"/>
      <c r="N83" s="27">
        <v>8900</v>
      </c>
      <c r="O83" s="28">
        <v>9600</v>
      </c>
      <c r="P83" s="54" t="s">
        <v>24</v>
      </c>
      <c r="Q83" s="50"/>
      <c r="R83" s="49" t="s">
        <v>37</v>
      </c>
      <c r="S83" s="32">
        <v>17200</v>
      </c>
      <c r="T83" s="32">
        <v>24200</v>
      </c>
      <c r="U83" s="190"/>
      <c r="V83" s="171"/>
      <c r="W83" s="192"/>
      <c r="X83" s="193"/>
      <c r="Y83" s="194"/>
    </row>
    <row r="84" spans="2:25" x14ac:dyDescent="0.25">
      <c r="B84" s="34">
        <v>44229</v>
      </c>
      <c r="C84" s="50"/>
      <c r="D84" s="27">
        <v>8447</v>
      </c>
      <c r="E84" s="27"/>
      <c r="F84" s="27"/>
      <c r="G84" s="27"/>
      <c r="H84" s="27"/>
      <c r="I84" s="50"/>
      <c r="J84" s="27">
        <v>8482</v>
      </c>
      <c r="K84" s="50"/>
      <c r="L84" s="27">
        <v>9387</v>
      </c>
      <c r="M84" s="50"/>
      <c r="N84" s="48" t="s">
        <v>37</v>
      </c>
      <c r="O84" s="28">
        <v>10080</v>
      </c>
      <c r="P84" s="54" t="s">
        <v>24</v>
      </c>
      <c r="Q84" s="50"/>
      <c r="R84" s="49" t="s">
        <v>37</v>
      </c>
      <c r="S84" s="118" t="s">
        <v>37</v>
      </c>
      <c r="T84" s="32">
        <v>22590</v>
      </c>
      <c r="U84" s="190"/>
      <c r="V84" s="171"/>
      <c r="W84" s="192"/>
      <c r="X84" s="193"/>
      <c r="Y84" s="194"/>
    </row>
    <row r="85" spans="2:25" x14ac:dyDescent="0.25">
      <c r="B85" s="34">
        <v>44236</v>
      </c>
      <c r="C85" s="50"/>
      <c r="D85" s="27">
        <v>8305</v>
      </c>
      <c r="E85" s="27"/>
      <c r="F85" s="27"/>
      <c r="G85" s="27"/>
      <c r="H85" s="27"/>
      <c r="I85" s="50"/>
      <c r="J85" s="27">
        <v>7776</v>
      </c>
      <c r="K85" s="50"/>
      <c r="L85" s="27">
        <v>9447</v>
      </c>
      <c r="M85" s="50"/>
      <c r="N85" s="48" t="s">
        <v>37</v>
      </c>
      <c r="O85" s="28">
        <v>9670</v>
      </c>
      <c r="P85" s="54" t="s">
        <v>24</v>
      </c>
      <c r="Q85" s="50"/>
      <c r="R85" s="49" t="s">
        <v>37</v>
      </c>
      <c r="S85" s="118" t="s">
        <v>37</v>
      </c>
      <c r="T85" s="32">
        <v>24827</v>
      </c>
      <c r="U85" s="190"/>
      <c r="V85" s="171"/>
      <c r="W85" s="192"/>
      <c r="X85" s="193"/>
      <c r="Y85" s="194"/>
    </row>
    <row r="86" spans="2:25" x14ac:dyDescent="0.25">
      <c r="B86" s="34">
        <v>44243</v>
      </c>
      <c r="C86" s="50"/>
      <c r="D86" s="27">
        <v>9310</v>
      </c>
      <c r="E86" s="27"/>
      <c r="F86" s="27"/>
      <c r="G86" s="27"/>
      <c r="H86" s="27"/>
      <c r="I86" s="50"/>
      <c r="J86" s="27">
        <v>8224</v>
      </c>
      <c r="K86" s="50"/>
      <c r="L86" s="27">
        <v>9718</v>
      </c>
      <c r="M86" s="50"/>
      <c r="N86" s="48" t="s">
        <v>37</v>
      </c>
      <c r="O86" s="28">
        <v>9203</v>
      </c>
      <c r="P86" s="54" t="s">
        <v>24</v>
      </c>
      <c r="Q86" s="50"/>
      <c r="R86" s="49" t="s">
        <v>37</v>
      </c>
      <c r="S86" s="118" t="s">
        <v>37</v>
      </c>
      <c r="T86" s="32">
        <v>24970</v>
      </c>
      <c r="U86" s="190"/>
      <c r="V86" s="171"/>
      <c r="W86" s="192"/>
      <c r="X86" s="193"/>
      <c r="Y86" s="194"/>
    </row>
    <row r="87" spans="2:25" x14ac:dyDescent="0.25">
      <c r="B87" s="34">
        <v>44250</v>
      </c>
      <c r="C87" s="50"/>
      <c r="D87" s="27">
        <v>8392</v>
      </c>
      <c r="E87" s="27"/>
      <c r="F87" s="27"/>
      <c r="G87" s="27"/>
      <c r="H87" s="27"/>
      <c r="I87" s="50"/>
      <c r="J87" s="27">
        <v>6715</v>
      </c>
      <c r="K87" s="50"/>
      <c r="L87" s="27">
        <v>9501</v>
      </c>
      <c r="M87" s="50"/>
      <c r="N87" s="48" t="s">
        <v>37</v>
      </c>
      <c r="O87" s="28">
        <v>9708</v>
      </c>
      <c r="P87" s="54" t="s">
        <v>24</v>
      </c>
      <c r="Q87" s="50"/>
      <c r="R87" s="49" t="s">
        <v>37</v>
      </c>
      <c r="S87" s="118" t="s">
        <v>37</v>
      </c>
      <c r="T87" s="32">
        <v>26496</v>
      </c>
      <c r="U87" s="190"/>
      <c r="V87" s="171"/>
      <c r="W87" s="192"/>
      <c r="X87" s="193"/>
      <c r="Y87" s="194"/>
    </row>
    <row r="88" spans="2:25" x14ac:dyDescent="0.25">
      <c r="B88" s="34">
        <v>44257</v>
      </c>
      <c r="C88" s="50"/>
      <c r="D88" s="27">
        <v>8431</v>
      </c>
      <c r="E88" s="27"/>
      <c r="F88" s="27"/>
      <c r="G88" s="27"/>
      <c r="H88" s="27"/>
      <c r="I88" s="50"/>
      <c r="J88" s="27">
        <v>7764</v>
      </c>
      <c r="K88" s="50"/>
      <c r="L88" s="27">
        <v>9462</v>
      </c>
      <c r="M88" s="50"/>
      <c r="N88" s="70">
        <v>8969</v>
      </c>
      <c r="O88" s="28">
        <v>9738</v>
      </c>
      <c r="P88" s="54" t="s">
        <v>24</v>
      </c>
      <c r="Q88" s="50"/>
      <c r="R88" s="49" t="s">
        <v>37</v>
      </c>
      <c r="S88" s="118" t="s">
        <v>37</v>
      </c>
      <c r="T88" s="32">
        <v>27646</v>
      </c>
      <c r="U88" s="190"/>
      <c r="V88" s="171"/>
      <c r="W88" s="192"/>
      <c r="X88" s="193"/>
      <c r="Y88" s="194"/>
    </row>
    <row r="89" spans="2:25" x14ac:dyDescent="0.25">
      <c r="B89" s="34">
        <v>44264</v>
      </c>
      <c r="C89" s="27">
        <v>5640</v>
      </c>
      <c r="D89" s="27">
        <v>2570</v>
      </c>
      <c r="E89" s="27"/>
      <c r="F89" s="27"/>
      <c r="G89" s="27"/>
      <c r="H89" s="27"/>
      <c r="I89" s="27">
        <v>2960</v>
      </c>
      <c r="J89" s="27">
        <v>4120</v>
      </c>
      <c r="K89" s="50"/>
      <c r="L89" s="27">
        <v>863</v>
      </c>
      <c r="M89" s="50"/>
      <c r="N89" s="48" t="s">
        <v>41</v>
      </c>
      <c r="O89" s="28">
        <v>6390</v>
      </c>
      <c r="P89" s="29">
        <v>47600</v>
      </c>
      <c r="Q89" s="30">
        <v>70700</v>
      </c>
      <c r="R89" s="49" t="s">
        <v>37</v>
      </c>
      <c r="S89" s="32">
        <v>4630</v>
      </c>
      <c r="T89" s="32">
        <v>17630</v>
      </c>
      <c r="U89" s="190"/>
      <c r="V89" s="171"/>
      <c r="W89" s="192"/>
      <c r="X89" s="193"/>
      <c r="Y89" s="194"/>
    </row>
    <row r="90" spans="2:25" x14ac:dyDescent="0.25">
      <c r="B90" s="34">
        <v>44271</v>
      </c>
      <c r="C90" s="27">
        <v>9026</v>
      </c>
      <c r="D90" s="27">
        <v>8135</v>
      </c>
      <c r="E90" s="27"/>
      <c r="F90" s="27"/>
      <c r="G90" s="27"/>
      <c r="H90" s="27"/>
      <c r="I90" s="27">
        <v>10783</v>
      </c>
      <c r="J90" s="27">
        <v>7582</v>
      </c>
      <c r="K90" s="50"/>
      <c r="L90" s="27">
        <v>9007</v>
      </c>
      <c r="M90" s="50"/>
      <c r="N90" s="27">
        <v>8874</v>
      </c>
      <c r="O90" s="28">
        <v>9280</v>
      </c>
      <c r="P90" s="54" t="s">
        <v>24</v>
      </c>
      <c r="Q90" s="127" t="s">
        <v>24</v>
      </c>
      <c r="R90" s="49">
        <v>13500</v>
      </c>
      <c r="S90" s="32">
        <v>16435</v>
      </c>
      <c r="T90" s="32">
        <v>22843</v>
      </c>
      <c r="U90" s="190"/>
      <c r="V90" s="171"/>
      <c r="W90" s="192"/>
      <c r="X90" s="193"/>
      <c r="Y90" s="194"/>
    </row>
    <row r="91" spans="2:25" x14ac:dyDescent="0.25">
      <c r="B91" s="34">
        <v>44278</v>
      </c>
      <c r="C91" s="27">
        <v>8701</v>
      </c>
      <c r="D91" s="27">
        <v>7863</v>
      </c>
      <c r="E91" s="27"/>
      <c r="F91" s="27"/>
      <c r="G91" s="27"/>
      <c r="H91" s="27"/>
      <c r="I91" s="27">
        <v>10553</v>
      </c>
      <c r="J91" s="27">
        <v>7390</v>
      </c>
      <c r="K91" s="50"/>
      <c r="L91" s="27">
        <v>8710</v>
      </c>
      <c r="M91" s="50"/>
      <c r="N91" s="27">
        <v>8620</v>
      </c>
      <c r="O91" s="28">
        <v>8895</v>
      </c>
      <c r="P91" s="54" t="s">
        <v>24</v>
      </c>
      <c r="Q91" s="127" t="s">
        <v>24</v>
      </c>
      <c r="R91" s="49" t="s">
        <v>37</v>
      </c>
      <c r="S91" s="32">
        <v>14258</v>
      </c>
      <c r="T91" s="32">
        <v>20860</v>
      </c>
      <c r="U91" s="190"/>
      <c r="V91" s="171"/>
      <c r="W91" s="192"/>
      <c r="X91" s="193"/>
      <c r="Y91" s="194"/>
    </row>
    <row r="92" spans="2:25" x14ac:dyDescent="0.25">
      <c r="B92" s="34">
        <v>44285</v>
      </c>
      <c r="C92" s="27">
        <v>8837</v>
      </c>
      <c r="D92" s="27">
        <v>8009</v>
      </c>
      <c r="E92" s="27"/>
      <c r="F92" s="27"/>
      <c r="G92" s="27"/>
      <c r="H92" s="27"/>
      <c r="I92" s="50"/>
      <c r="J92" s="27">
        <v>7534</v>
      </c>
      <c r="K92" s="50"/>
      <c r="L92" s="27">
        <v>9255</v>
      </c>
      <c r="M92" s="50"/>
      <c r="N92" s="27">
        <v>8644</v>
      </c>
      <c r="O92" s="28">
        <v>9223</v>
      </c>
      <c r="P92" s="54" t="s">
        <v>24</v>
      </c>
      <c r="Q92" s="50"/>
      <c r="R92" s="31">
        <v>11195</v>
      </c>
      <c r="S92" s="118" t="s">
        <v>24</v>
      </c>
      <c r="T92" s="32">
        <v>24854</v>
      </c>
      <c r="U92" s="190"/>
      <c r="V92" s="171"/>
      <c r="W92" s="192"/>
      <c r="X92" s="193"/>
      <c r="Y92" s="194"/>
    </row>
    <row r="93" spans="2:25" x14ac:dyDescent="0.25">
      <c r="B93" s="34">
        <v>44293</v>
      </c>
      <c r="C93" s="50"/>
      <c r="D93" s="27">
        <v>8450</v>
      </c>
      <c r="E93" s="27"/>
      <c r="F93" s="27"/>
      <c r="G93" s="27"/>
      <c r="H93" s="27"/>
      <c r="I93" s="50"/>
      <c r="J93" s="27">
        <v>7703</v>
      </c>
      <c r="K93" s="50"/>
      <c r="L93" s="27">
        <v>9406</v>
      </c>
      <c r="M93" s="50"/>
      <c r="N93" s="70">
        <v>9050</v>
      </c>
      <c r="O93" s="28">
        <v>9456</v>
      </c>
      <c r="P93" s="54" t="s">
        <v>24</v>
      </c>
      <c r="Q93" s="50"/>
      <c r="R93" s="49" t="s">
        <v>37</v>
      </c>
      <c r="S93" s="118" t="s">
        <v>24</v>
      </c>
      <c r="T93" s="32">
        <v>28838</v>
      </c>
      <c r="U93" s="190"/>
      <c r="V93" s="171"/>
      <c r="W93" s="192"/>
      <c r="X93" s="193"/>
      <c r="Y93" s="194"/>
    </row>
    <row r="94" spans="2:25" x14ac:dyDescent="0.25">
      <c r="B94" s="34">
        <v>44299</v>
      </c>
      <c r="C94" s="50"/>
      <c r="D94" s="27">
        <v>8013</v>
      </c>
      <c r="E94" s="27"/>
      <c r="F94" s="27"/>
      <c r="G94" s="27"/>
      <c r="H94" s="27"/>
      <c r="I94" s="50"/>
      <c r="J94" s="27">
        <v>7474</v>
      </c>
      <c r="K94" s="50"/>
      <c r="L94" s="27">
        <v>8687</v>
      </c>
      <c r="M94" s="50"/>
      <c r="N94" s="70">
        <v>8794</v>
      </c>
      <c r="O94" s="28">
        <v>9251</v>
      </c>
      <c r="P94" s="54" t="s">
        <v>24</v>
      </c>
      <c r="Q94" s="50"/>
      <c r="R94" s="49" t="s">
        <v>37</v>
      </c>
      <c r="S94" s="118" t="s">
        <v>24</v>
      </c>
      <c r="T94" s="32">
        <v>23203</v>
      </c>
      <c r="U94" s="190"/>
      <c r="V94" s="171"/>
      <c r="W94" s="192"/>
      <c r="X94" s="193"/>
      <c r="Y94" s="194"/>
    </row>
    <row r="95" spans="2:25" x14ac:dyDescent="0.25">
      <c r="B95" s="34">
        <v>44306</v>
      </c>
      <c r="C95" s="50"/>
      <c r="D95" s="27">
        <v>8063</v>
      </c>
      <c r="E95" s="27"/>
      <c r="F95" s="27"/>
      <c r="G95" s="27"/>
      <c r="H95" s="27"/>
      <c r="I95" s="50"/>
      <c r="J95" s="27">
        <v>7581</v>
      </c>
      <c r="K95" s="50"/>
      <c r="L95" s="27">
        <v>8914</v>
      </c>
      <c r="M95" s="50"/>
      <c r="N95" s="70">
        <v>8805</v>
      </c>
      <c r="O95" s="28">
        <v>9070</v>
      </c>
      <c r="P95" s="54" t="s">
        <v>24</v>
      </c>
      <c r="Q95" s="50"/>
      <c r="R95" s="49" t="s">
        <v>37</v>
      </c>
      <c r="S95" s="118" t="s">
        <v>24</v>
      </c>
      <c r="T95" s="32">
        <v>23483</v>
      </c>
      <c r="U95" s="190"/>
      <c r="V95" s="171"/>
      <c r="W95" s="192"/>
      <c r="X95" s="193"/>
      <c r="Y95" s="194"/>
    </row>
    <row r="96" spans="2:25" x14ac:dyDescent="0.25">
      <c r="B96" s="34">
        <v>44313</v>
      </c>
      <c r="C96" s="50"/>
      <c r="D96" s="27">
        <v>6772</v>
      </c>
      <c r="E96" s="27"/>
      <c r="F96" s="27"/>
      <c r="G96" s="27"/>
      <c r="H96" s="27"/>
      <c r="I96" s="50"/>
      <c r="J96" s="27">
        <v>7427</v>
      </c>
      <c r="K96" s="50"/>
      <c r="L96" s="27">
        <v>4535</v>
      </c>
      <c r="M96" s="50"/>
      <c r="N96" s="27">
        <v>7683</v>
      </c>
      <c r="O96" s="28">
        <v>8948</v>
      </c>
      <c r="P96" s="54" t="s">
        <v>24</v>
      </c>
      <c r="Q96" s="50"/>
      <c r="R96" s="49" t="s">
        <v>37</v>
      </c>
      <c r="S96" s="118" t="s">
        <v>24</v>
      </c>
      <c r="T96" s="32">
        <v>23190</v>
      </c>
      <c r="U96" s="190"/>
      <c r="V96" s="171"/>
      <c r="W96" s="192"/>
      <c r="X96" s="193"/>
      <c r="Y96" s="194"/>
    </row>
    <row r="97" spans="2:25" x14ac:dyDescent="0.25">
      <c r="B97" s="34">
        <v>44320</v>
      </c>
      <c r="C97" s="50"/>
      <c r="D97" s="48" t="s">
        <v>37</v>
      </c>
      <c r="E97" s="48"/>
      <c r="F97" s="48"/>
      <c r="G97" s="48"/>
      <c r="H97" s="48"/>
      <c r="I97" s="50"/>
      <c r="J97" s="27">
        <v>6785</v>
      </c>
      <c r="K97" s="50"/>
      <c r="L97" s="27">
        <v>8892</v>
      </c>
      <c r="M97" s="50"/>
      <c r="N97" s="27">
        <v>8295</v>
      </c>
      <c r="O97" s="28">
        <v>9201</v>
      </c>
      <c r="P97" s="54" t="s">
        <v>24</v>
      </c>
      <c r="Q97" s="50"/>
      <c r="R97" s="49" t="s">
        <v>37</v>
      </c>
      <c r="S97" s="32">
        <v>28772</v>
      </c>
      <c r="T97" s="32">
        <v>30762</v>
      </c>
      <c r="U97" s="190"/>
      <c r="V97" s="171"/>
      <c r="W97" s="192"/>
      <c r="X97" s="193"/>
      <c r="Y97" s="194"/>
    </row>
    <row r="98" spans="2:25" x14ac:dyDescent="0.25">
      <c r="B98" s="34">
        <v>44327</v>
      </c>
      <c r="C98" s="50"/>
      <c r="D98" s="70">
        <v>7799</v>
      </c>
      <c r="E98" s="70"/>
      <c r="F98" s="70"/>
      <c r="G98" s="70"/>
      <c r="H98" s="70"/>
      <c r="I98" s="50"/>
      <c r="J98" s="27">
        <v>7500</v>
      </c>
      <c r="K98" s="50"/>
      <c r="L98" s="27">
        <v>9464</v>
      </c>
      <c r="M98" s="50"/>
      <c r="N98" s="27">
        <v>8645</v>
      </c>
      <c r="O98" s="28">
        <v>9373</v>
      </c>
      <c r="P98" s="54" t="s">
        <v>24</v>
      </c>
      <c r="Q98" s="50"/>
      <c r="R98" s="49" t="s">
        <v>37</v>
      </c>
      <c r="S98" s="118" t="s">
        <v>24</v>
      </c>
      <c r="T98" s="32">
        <v>32655</v>
      </c>
      <c r="U98" s="190"/>
      <c r="V98" s="171"/>
      <c r="W98" s="192"/>
      <c r="X98" s="193"/>
      <c r="Y98" s="194"/>
    </row>
    <row r="99" spans="2:25" x14ac:dyDescent="0.25">
      <c r="B99" s="34">
        <v>44334</v>
      </c>
      <c r="C99" s="50"/>
      <c r="D99" s="70">
        <v>8324</v>
      </c>
      <c r="E99" s="70"/>
      <c r="F99" s="70"/>
      <c r="G99" s="70"/>
      <c r="H99" s="70"/>
      <c r="I99" s="50"/>
      <c r="J99" s="27">
        <v>7721</v>
      </c>
      <c r="K99" s="50"/>
      <c r="L99" s="27">
        <v>9647</v>
      </c>
      <c r="M99" s="50"/>
      <c r="N99" s="48" t="s">
        <v>24</v>
      </c>
      <c r="O99" s="28">
        <v>9146</v>
      </c>
      <c r="P99" s="54" t="s">
        <v>24</v>
      </c>
      <c r="Q99" s="50"/>
      <c r="R99" s="49" t="s">
        <v>37</v>
      </c>
      <c r="S99" s="118" t="s">
        <v>37</v>
      </c>
      <c r="T99" s="32">
        <v>36655</v>
      </c>
      <c r="U99" s="190"/>
      <c r="V99" s="171"/>
      <c r="W99" s="192"/>
      <c r="X99" s="193"/>
      <c r="Y99" s="194"/>
    </row>
    <row r="100" spans="2:25" x14ac:dyDescent="0.25">
      <c r="B100" s="34">
        <v>44341</v>
      </c>
      <c r="C100" s="50"/>
      <c r="D100" s="27">
        <v>6145</v>
      </c>
      <c r="E100" s="27"/>
      <c r="F100" s="27"/>
      <c r="G100" s="27"/>
      <c r="H100" s="27"/>
      <c r="I100" s="50"/>
      <c r="J100" s="27">
        <v>6763</v>
      </c>
      <c r="K100" s="50"/>
      <c r="L100" s="27">
        <v>3916</v>
      </c>
      <c r="M100" s="50"/>
      <c r="N100" s="27">
        <v>7682</v>
      </c>
      <c r="O100" s="28">
        <v>7886</v>
      </c>
      <c r="P100" s="54" t="s">
        <v>24</v>
      </c>
      <c r="Q100" s="50"/>
      <c r="R100" s="49" t="s">
        <v>37</v>
      </c>
      <c r="S100" s="32">
        <v>7542</v>
      </c>
      <c r="T100" s="32">
        <v>20168</v>
      </c>
      <c r="U100" s="190"/>
      <c r="V100" s="171"/>
      <c r="W100" s="192"/>
      <c r="X100" s="193"/>
      <c r="Y100" s="194"/>
    </row>
    <row r="101" spans="2:25" x14ac:dyDescent="0.25">
      <c r="B101" s="34">
        <v>44348</v>
      </c>
      <c r="C101" s="50"/>
      <c r="D101" s="27">
        <v>8341</v>
      </c>
      <c r="E101" s="27"/>
      <c r="F101" s="27"/>
      <c r="G101" s="27"/>
      <c r="H101" s="27"/>
      <c r="I101" s="50"/>
      <c r="J101" s="27">
        <v>7672</v>
      </c>
      <c r="K101" s="50"/>
      <c r="L101" s="27">
        <v>9035</v>
      </c>
      <c r="M101" s="50"/>
      <c r="N101" s="27">
        <v>8836</v>
      </c>
      <c r="O101" s="28">
        <v>9504</v>
      </c>
      <c r="P101" s="29">
        <v>10140</v>
      </c>
      <c r="Q101" s="50"/>
      <c r="R101" s="49" t="s">
        <v>37</v>
      </c>
      <c r="S101" s="32">
        <v>6076</v>
      </c>
      <c r="T101" s="32">
        <v>27213</v>
      </c>
      <c r="U101" s="190"/>
      <c r="V101" s="171"/>
      <c r="W101" s="192"/>
      <c r="X101" s="193"/>
      <c r="Y101" s="194"/>
    </row>
    <row r="102" spans="2:25" x14ac:dyDescent="0.25">
      <c r="B102" s="34">
        <v>44354</v>
      </c>
      <c r="C102" s="50"/>
      <c r="D102" s="70">
        <v>8262</v>
      </c>
      <c r="E102" s="70"/>
      <c r="F102" s="70"/>
      <c r="G102" s="70"/>
      <c r="H102" s="70"/>
      <c r="I102" s="50"/>
      <c r="J102" s="70">
        <v>7629</v>
      </c>
      <c r="K102" s="50"/>
      <c r="L102" s="27">
        <v>8757</v>
      </c>
      <c r="M102" s="50"/>
      <c r="N102" s="27">
        <v>9145</v>
      </c>
      <c r="O102" s="28">
        <v>9366</v>
      </c>
      <c r="P102" s="142">
        <v>10811</v>
      </c>
      <c r="Q102" s="50"/>
      <c r="R102" s="49" t="s">
        <v>37</v>
      </c>
      <c r="S102" s="118" t="s">
        <v>24</v>
      </c>
      <c r="T102" s="32">
        <v>25670</v>
      </c>
      <c r="U102" s="190"/>
      <c r="V102" s="171"/>
      <c r="W102" s="192"/>
      <c r="X102" s="193"/>
      <c r="Y102" s="194"/>
    </row>
    <row r="103" spans="2:25" ht="14.25" customHeight="1" x14ac:dyDescent="0.25">
      <c r="B103" s="34">
        <v>44361</v>
      </c>
      <c r="C103" s="50"/>
      <c r="D103" s="70">
        <v>8175</v>
      </c>
      <c r="E103" s="70"/>
      <c r="F103" s="70"/>
      <c r="G103" s="70"/>
      <c r="H103" s="70"/>
      <c r="I103" s="50"/>
      <c r="J103" s="27">
        <v>7713</v>
      </c>
      <c r="K103" s="50"/>
      <c r="L103" s="27">
        <v>7080</v>
      </c>
      <c r="M103" s="50"/>
      <c r="N103" s="48" t="s">
        <v>37</v>
      </c>
      <c r="O103" s="28">
        <v>9715</v>
      </c>
      <c r="P103" s="142">
        <v>13645</v>
      </c>
      <c r="Q103" s="50"/>
      <c r="R103" s="49" t="s">
        <v>37</v>
      </c>
      <c r="S103" s="32">
        <v>54955</v>
      </c>
      <c r="T103" s="32">
        <v>39620</v>
      </c>
      <c r="U103" s="190"/>
      <c r="V103" s="171"/>
      <c r="W103" s="192"/>
      <c r="X103" s="193"/>
      <c r="Y103" s="194"/>
    </row>
    <row r="104" spans="2:25" x14ac:dyDescent="0.25">
      <c r="B104" s="34">
        <v>44368</v>
      </c>
      <c r="C104" s="50"/>
      <c r="D104" s="70">
        <v>8805</v>
      </c>
      <c r="E104" s="70"/>
      <c r="F104" s="70"/>
      <c r="G104" s="70"/>
      <c r="H104" s="70"/>
      <c r="I104" s="50"/>
      <c r="J104" s="27">
        <v>8046</v>
      </c>
      <c r="K104" s="50"/>
      <c r="L104" s="27">
        <v>10090</v>
      </c>
      <c r="M104" s="50"/>
      <c r="N104" s="48" t="s">
        <v>37</v>
      </c>
      <c r="O104" s="28">
        <v>9830</v>
      </c>
      <c r="P104" s="142">
        <v>31007</v>
      </c>
      <c r="Q104" s="50"/>
      <c r="R104" s="49" t="s">
        <v>37</v>
      </c>
      <c r="S104" s="118" t="s">
        <v>24</v>
      </c>
      <c r="T104" s="32">
        <v>39056</v>
      </c>
      <c r="U104" s="190"/>
      <c r="V104" s="171"/>
      <c r="W104" s="192"/>
      <c r="X104" s="193"/>
      <c r="Y104" s="194"/>
    </row>
    <row r="105" spans="2:25" x14ac:dyDescent="0.25">
      <c r="B105" s="34">
        <v>44375</v>
      </c>
      <c r="C105" s="50"/>
      <c r="D105" s="70">
        <v>8333</v>
      </c>
      <c r="E105" s="70"/>
      <c r="F105" s="70"/>
      <c r="G105" s="70"/>
      <c r="H105" s="70"/>
      <c r="I105" s="50"/>
      <c r="J105" s="27">
        <v>7843</v>
      </c>
      <c r="K105" s="50"/>
      <c r="L105" s="27">
        <v>9157</v>
      </c>
      <c r="M105" s="50"/>
      <c r="N105" s="48" t="s">
        <v>37</v>
      </c>
      <c r="O105" s="28">
        <v>9650</v>
      </c>
      <c r="P105" s="142">
        <v>40830</v>
      </c>
      <c r="Q105" s="50"/>
      <c r="R105" s="49" t="s">
        <v>37</v>
      </c>
      <c r="S105" s="118" t="s">
        <v>24</v>
      </c>
      <c r="T105" s="32">
        <v>43799</v>
      </c>
      <c r="U105" s="190"/>
      <c r="V105" s="171"/>
      <c r="W105" s="192"/>
      <c r="X105" s="193"/>
      <c r="Y105" s="194"/>
    </row>
    <row r="106" spans="2:25" x14ac:dyDescent="0.25">
      <c r="B106" s="34">
        <v>44382</v>
      </c>
      <c r="C106" s="50"/>
      <c r="D106" s="70">
        <v>7120</v>
      </c>
      <c r="E106" s="70"/>
      <c r="F106" s="70"/>
      <c r="G106" s="70"/>
      <c r="H106" s="70"/>
      <c r="I106" s="50"/>
      <c r="J106" s="70">
        <v>7641</v>
      </c>
      <c r="K106" s="50"/>
      <c r="L106" s="70">
        <v>6552</v>
      </c>
      <c r="M106" s="50"/>
      <c r="N106" s="27">
        <v>8812</v>
      </c>
      <c r="O106" s="28">
        <v>9492</v>
      </c>
      <c r="P106" s="142">
        <v>42305</v>
      </c>
      <c r="Q106" s="50"/>
      <c r="R106" s="49" t="s">
        <v>37</v>
      </c>
      <c r="S106" s="118" t="s">
        <v>24</v>
      </c>
      <c r="T106" s="32">
        <v>37101</v>
      </c>
      <c r="U106" s="190"/>
      <c r="V106" s="171"/>
      <c r="W106" s="192"/>
      <c r="X106" s="193"/>
      <c r="Y106" s="194"/>
    </row>
    <row r="107" spans="2:25" x14ac:dyDescent="0.25">
      <c r="B107" s="34">
        <v>44389</v>
      </c>
      <c r="C107" s="50"/>
      <c r="D107" s="70">
        <v>7296</v>
      </c>
      <c r="E107" s="70"/>
      <c r="F107" s="70"/>
      <c r="G107" s="70"/>
      <c r="H107" s="70"/>
      <c r="I107" s="50"/>
      <c r="J107" s="27">
        <v>7715</v>
      </c>
      <c r="K107" s="50"/>
      <c r="L107" s="27">
        <v>5803</v>
      </c>
      <c r="M107" s="50"/>
      <c r="N107" s="27">
        <v>8825</v>
      </c>
      <c r="O107" s="28">
        <v>9341</v>
      </c>
      <c r="P107" s="142">
        <v>44039</v>
      </c>
      <c r="Q107" s="50"/>
      <c r="R107" s="49" t="s">
        <v>37</v>
      </c>
      <c r="S107" s="118" t="s">
        <v>24</v>
      </c>
      <c r="T107" s="32">
        <v>46233</v>
      </c>
      <c r="U107" s="190"/>
      <c r="V107" s="171"/>
      <c r="W107" s="192"/>
      <c r="X107" s="193"/>
      <c r="Y107" s="194"/>
    </row>
    <row r="108" spans="2:25" x14ac:dyDescent="0.25">
      <c r="B108" s="34">
        <v>44396</v>
      </c>
      <c r="C108" s="50"/>
      <c r="D108" s="70">
        <v>7514</v>
      </c>
      <c r="E108" s="70"/>
      <c r="F108" s="70"/>
      <c r="G108" s="70"/>
      <c r="H108" s="70"/>
      <c r="I108" s="50"/>
      <c r="J108" s="27">
        <v>7883</v>
      </c>
      <c r="K108" s="50"/>
      <c r="L108" s="27">
        <v>7281</v>
      </c>
      <c r="M108" s="50"/>
      <c r="N108" s="48" t="s">
        <v>37</v>
      </c>
      <c r="O108" s="28">
        <v>9715</v>
      </c>
      <c r="P108" s="142">
        <v>49347</v>
      </c>
      <c r="Q108" s="50"/>
      <c r="R108" s="49" t="s">
        <v>37</v>
      </c>
      <c r="S108" s="118" t="s">
        <v>24</v>
      </c>
      <c r="T108" s="32">
        <v>42145</v>
      </c>
      <c r="U108" s="190"/>
      <c r="V108" s="171"/>
      <c r="W108" s="192"/>
      <c r="X108" s="193"/>
      <c r="Y108" s="194"/>
    </row>
    <row r="109" spans="2:25" x14ac:dyDescent="0.25">
      <c r="B109" s="34">
        <v>44403</v>
      </c>
      <c r="C109" s="50"/>
      <c r="D109" s="70">
        <v>7000</v>
      </c>
      <c r="E109" s="70"/>
      <c r="F109" s="70"/>
      <c r="G109" s="70"/>
      <c r="H109" s="70"/>
      <c r="I109" s="50"/>
      <c r="J109" s="27">
        <v>7712</v>
      </c>
      <c r="K109" s="50"/>
      <c r="L109" s="27">
        <v>6094</v>
      </c>
      <c r="M109" s="50"/>
      <c r="N109" s="48" t="s">
        <v>37</v>
      </c>
      <c r="O109" s="28">
        <v>9678</v>
      </c>
      <c r="P109" s="142">
        <v>55542</v>
      </c>
      <c r="Q109" s="50"/>
      <c r="R109" s="49" t="s">
        <v>37</v>
      </c>
      <c r="S109" s="118" t="s">
        <v>24</v>
      </c>
      <c r="T109" s="32">
        <v>41149</v>
      </c>
      <c r="U109" s="190"/>
      <c r="V109" s="171"/>
      <c r="W109" s="192"/>
      <c r="X109" s="193"/>
      <c r="Y109" s="194"/>
    </row>
    <row r="110" spans="2:25" x14ac:dyDescent="0.25">
      <c r="B110" s="34">
        <v>44410</v>
      </c>
      <c r="C110" s="50"/>
      <c r="D110" s="70">
        <v>8027</v>
      </c>
      <c r="E110" s="70"/>
      <c r="F110" s="70"/>
      <c r="G110" s="70"/>
      <c r="H110" s="70"/>
      <c r="I110" s="50"/>
      <c r="J110" s="27">
        <v>8032</v>
      </c>
      <c r="K110" s="50"/>
      <c r="L110" s="27">
        <v>7954</v>
      </c>
      <c r="M110" s="50"/>
      <c r="N110" s="48" t="s">
        <v>37</v>
      </c>
      <c r="O110" s="28">
        <v>10171</v>
      </c>
      <c r="P110" s="142">
        <v>57721</v>
      </c>
      <c r="Q110" s="50"/>
      <c r="R110" s="49" t="s">
        <v>37</v>
      </c>
      <c r="S110" s="118" t="s">
        <v>24</v>
      </c>
      <c r="T110" s="32">
        <v>41032</v>
      </c>
      <c r="U110" s="190"/>
      <c r="V110" s="171"/>
      <c r="W110" s="192"/>
      <c r="X110" s="193"/>
      <c r="Y110" s="194"/>
    </row>
    <row r="111" spans="2:25" x14ac:dyDescent="0.25">
      <c r="B111" s="34">
        <v>44417</v>
      </c>
      <c r="C111" s="50"/>
      <c r="D111" s="70">
        <v>8220</v>
      </c>
      <c r="E111" s="70"/>
      <c r="F111" s="70"/>
      <c r="G111" s="70"/>
      <c r="H111" s="70"/>
      <c r="I111" s="50"/>
      <c r="J111" s="27">
        <v>7775</v>
      </c>
      <c r="K111" s="50"/>
      <c r="L111" s="27">
        <v>8217</v>
      </c>
      <c r="M111" s="50"/>
      <c r="N111" s="48" t="s">
        <v>37</v>
      </c>
      <c r="O111" s="117" t="s">
        <v>37</v>
      </c>
      <c r="P111" s="54" t="s">
        <v>24</v>
      </c>
      <c r="Q111" s="50"/>
      <c r="R111" s="49" t="s">
        <v>37</v>
      </c>
      <c r="S111" s="118" t="s">
        <v>24</v>
      </c>
      <c r="T111" s="32">
        <v>44472</v>
      </c>
      <c r="U111" s="190"/>
      <c r="V111" s="171"/>
      <c r="W111" s="192"/>
      <c r="X111" s="193"/>
      <c r="Y111" s="194"/>
    </row>
    <row r="112" spans="2:25" ht="13.5" customHeight="1" x14ac:dyDescent="0.25">
      <c r="B112" s="34">
        <v>44424</v>
      </c>
      <c r="C112" s="50"/>
      <c r="D112" s="70">
        <v>8216</v>
      </c>
      <c r="E112" s="70"/>
      <c r="F112" s="70"/>
      <c r="G112" s="70"/>
      <c r="H112" s="70"/>
      <c r="I112" s="50"/>
      <c r="J112" s="27">
        <v>7744</v>
      </c>
      <c r="K112" s="50"/>
      <c r="L112" s="27">
        <v>8249</v>
      </c>
      <c r="M112" s="50"/>
      <c r="N112" s="48" t="s">
        <v>37</v>
      </c>
      <c r="O112" s="117" t="s">
        <v>37</v>
      </c>
      <c r="P112" s="54" t="s">
        <v>24</v>
      </c>
      <c r="Q112" s="50"/>
      <c r="R112" s="49" t="s">
        <v>37</v>
      </c>
      <c r="S112" s="118" t="s">
        <v>24</v>
      </c>
      <c r="T112" s="32">
        <v>42963</v>
      </c>
      <c r="U112" s="190"/>
      <c r="V112" s="171"/>
      <c r="W112" s="192"/>
      <c r="X112" s="193"/>
      <c r="Y112" s="194"/>
    </row>
    <row r="113" spans="2:25" x14ac:dyDescent="0.25">
      <c r="B113" s="34">
        <v>44431</v>
      </c>
      <c r="C113" s="50"/>
      <c r="D113" s="70">
        <v>6819</v>
      </c>
      <c r="E113" s="70"/>
      <c r="F113" s="70"/>
      <c r="G113" s="70"/>
      <c r="H113" s="70"/>
      <c r="I113" s="50"/>
      <c r="J113" s="27">
        <v>5828</v>
      </c>
      <c r="K113" s="50"/>
      <c r="L113" s="27">
        <v>7685</v>
      </c>
      <c r="M113" s="50"/>
      <c r="N113" s="48" t="s">
        <v>37</v>
      </c>
      <c r="O113" s="117" t="s">
        <v>37</v>
      </c>
      <c r="P113" s="54" t="s">
        <v>24</v>
      </c>
      <c r="Q113" s="50"/>
      <c r="R113" s="49" t="s">
        <v>37</v>
      </c>
      <c r="S113" s="118" t="s">
        <v>24</v>
      </c>
      <c r="T113" s="32">
        <v>47632</v>
      </c>
      <c r="U113" s="190"/>
      <c r="V113" s="171"/>
      <c r="W113" s="192"/>
      <c r="X113" s="193"/>
      <c r="Y113" s="194"/>
    </row>
    <row r="114" spans="2:25" x14ac:dyDescent="0.25">
      <c r="B114" s="34">
        <v>44432</v>
      </c>
      <c r="C114" s="50"/>
      <c r="D114" s="70">
        <v>6861</v>
      </c>
      <c r="E114" s="70"/>
      <c r="F114" s="70"/>
      <c r="G114" s="70"/>
      <c r="H114" s="70"/>
      <c r="I114" s="50"/>
      <c r="J114" s="27"/>
      <c r="K114" s="50"/>
      <c r="L114" s="27"/>
      <c r="M114" s="50"/>
      <c r="N114" s="48" t="s">
        <v>37</v>
      </c>
      <c r="O114" s="117"/>
      <c r="P114" s="54"/>
      <c r="Q114" s="50"/>
      <c r="R114" s="49" t="s">
        <v>37</v>
      </c>
      <c r="S114" s="32"/>
      <c r="T114" s="32"/>
      <c r="U114" s="190"/>
      <c r="V114" s="171"/>
      <c r="W114" s="192"/>
      <c r="X114" s="193"/>
      <c r="Y114" s="194"/>
    </row>
    <row r="115" spans="2:25" x14ac:dyDescent="0.25">
      <c r="B115" s="34">
        <v>44433</v>
      </c>
      <c r="C115" s="50"/>
      <c r="D115" s="70">
        <v>7176</v>
      </c>
      <c r="E115" s="70"/>
      <c r="F115" s="70"/>
      <c r="G115" s="70"/>
      <c r="H115" s="70"/>
      <c r="I115" s="50"/>
      <c r="J115" s="27"/>
      <c r="K115" s="50"/>
      <c r="L115" s="27"/>
      <c r="M115" s="50"/>
      <c r="N115" s="48" t="s">
        <v>37</v>
      </c>
      <c r="O115" s="117"/>
      <c r="P115" s="54"/>
      <c r="Q115" s="50"/>
      <c r="R115" s="49"/>
      <c r="S115" s="32"/>
      <c r="T115" s="32"/>
      <c r="U115" s="190"/>
      <c r="V115" s="171"/>
      <c r="W115" s="192"/>
      <c r="X115" s="193"/>
      <c r="Y115" s="194"/>
    </row>
    <row r="116" spans="2:25" x14ac:dyDescent="0.25">
      <c r="B116" s="34">
        <v>44434</v>
      </c>
      <c r="C116" s="50"/>
      <c r="D116" s="70">
        <v>7194</v>
      </c>
      <c r="E116" s="70"/>
      <c r="F116" s="70"/>
      <c r="G116" s="70"/>
      <c r="H116" s="70"/>
      <c r="I116" s="50"/>
      <c r="J116" s="27"/>
      <c r="K116" s="50"/>
      <c r="L116" s="27"/>
      <c r="M116" s="50"/>
      <c r="N116" s="48" t="s">
        <v>37</v>
      </c>
      <c r="O116" s="117"/>
      <c r="P116" s="54"/>
      <c r="Q116" s="50"/>
      <c r="R116" s="49"/>
      <c r="S116" s="32"/>
      <c r="T116" s="32"/>
      <c r="U116" s="190"/>
      <c r="V116" s="171"/>
      <c r="W116" s="192"/>
      <c r="X116" s="193"/>
      <c r="Y116" s="194"/>
    </row>
    <row r="117" spans="2:25" x14ac:dyDescent="0.25">
      <c r="B117" s="34" t="s">
        <v>117</v>
      </c>
      <c r="C117" s="50"/>
      <c r="D117" s="70">
        <v>7807</v>
      </c>
      <c r="E117" s="70"/>
      <c r="F117" s="70"/>
      <c r="G117" s="70"/>
      <c r="H117" s="70"/>
      <c r="I117" s="50"/>
      <c r="J117" s="27"/>
      <c r="K117" s="50"/>
      <c r="L117" s="27"/>
      <c r="M117" s="50"/>
      <c r="N117" s="48" t="s">
        <v>37</v>
      </c>
      <c r="O117" s="117"/>
      <c r="P117" s="54"/>
      <c r="Q117" s="50"/>
      <c r="R117" s="49"/>
      <c r="S117" s="32"/>
      <c r="T117" s="32"/>
      <c r="U117" s="190"/>
      <c r="V117" s="171"/>
      <c r="W117" s="192"/>
      <c r="X117" s="193"/>
      <c r="Y117" s="194"/>
    </row>
    <row r="118" spans="2:25" x14ac:dyDescent="0.25">
      <c r="B118" s="34">
        <v>44436</v>
      </c>
      <c r="C118" s="50"/>
      <c r="D118" s="70">
        <v>8265</v>
      </c>
      <c r="E118" s="70"/>
      <c r="F118" s="70"/>
      <c r="G118" s="70"/>
      <c r="H118" s="70"/>
      <c r="I118" s="50"/>
      <c r="J118" s="27"/>
      <c r="K118" s="50"/>
      <c r="L118" s="27"/>
      <c r="M118" s="50"/>
      <c r="N118" s="48" t="s">
        <v>37</v>
      </c>
      <c r="O118" s="117"/>
      <c r="P118" s="54"/>
      <c r="Q118" s="50"/>
      <c r="R118" s="49"/>
      <c r="S118" s="32"/>
      <c r="T118" s="32"/>
      <c r="U118" s="190"/>
      <c r="V118" s="171"/>
      <c r="W118" s="192"/>
      <c r="X118" s="193"/>
      <c r="Y118" s="194"/>
    </row>
    <row r="119" spans="2:25" x14ac:dyDescent="0.25">
      <c r="B119" s="34">
        <v>44437</v>
      </c>
      <c r="C119" s="50"/>
      <c r="D119" s="70">
        <v>7925</v>
      </c>
      <c r="E119" s="70"/>
      <c r="F119" s="70"/>
      <c r="G119" s="70"/>
      <c r="H119" s="70"/>
      <c r="I119" s="50"/>
      <c r="J119" s="27"/>
      <c r="K119" s="50"/>
      <c r="L119" s="27"/>
      <c r="M119" s="50"/>
      <c r="N119" s="48" t="s">
        <v>37</v>
      </c>
      <c r="O119" s="117"/>
      <c r="P119" s="54"/>
      <c r="Q119" s="50"/>
      <c r="R119" s="49"/>
      <c r="S119" s="32"/>
      <c r="T119" s="32"/>
      <c r="U119" s="190"/>
      <c r="V119" s="171"/>
      <c r="W119" s="192"/>
      <c r="X119" s="193"/>
      <c r="Y119" s="194"/>
    </row>
    <row r="120" spans="2:25" x14ac:dyDescent="0.25">
      <c r="B120" s="34">
        <v>44438</v>
      </c>
      <c r="C120" s="50"/>
      <c r="D120" s="70">
        <v>8127</v>
      </c>
      <c r="E120" s="70"/>
      <c r="F120" s="70"/>
      <c r="G120" s="70"/>
      <c r="H120" s="70"/>
      <c r="I120" s="50"/>
      <c r="J120" s="27">
        <v>7784</v>
      </c>
      <c r="K120" s="50"/>
      <c r="L120" s="27">
        <v>8762</v>
      </c>
      <c r="M120" s="50"/>
      <c r="N120" s="48" t="s">
        <v>37</v>
      </c>
      <c r="O120" s="117" t="s">
        <v>37</v>
      </c>
      <c r="P120" s="54" t="s">
        <v>24</v>
      </c>
      <c r="Q120" s="50"/>
      <c r="R120" s="49" t="s">
        <v>37</v>
      </c>
      <c r="S120" s="118" t="s">
        <v>24</v>
      </c>
      <c r="T120" s="32">
        <v>48090</v>
      </c>
      <c r="U120" s="190"/>
      <c r="V120" s="171"/>
      <c r="W120" s="192"/>
      <c r="X120" s="193"/>
      <c r="Y120" s="194"/>
    </row>
    <row r="121" spans="2:25" x14ac:dyDescent="0.25">
      <c r="B121" s="34">
        <v>44439</v>
      </c>
      <c r="C121" s="50"/>
      <c r="D121" s="27">
        <v>8083</v>
      </c>
      <c r="E121" s="70"/>
      <c r="F121" s="70"/>
      <c r="G121" s="70"/>
      <c r="H121" s="70"/>
      <c r="I121" s="50"/>
      <c r="J121" s="27"/>
      <c r="K121" s="50"/>
      <c r="L121" s="27"/>
      <c r="M121" s="50"/>
      <c r="N121" s="48" t="s">
        <v>37</v>
      </c>
      <c r="O121" s="28"/>
      <c r="P121" s="29"/>
      <c r="Q121" s="50"/>
      <c r="R121" s="49"/>
      <c r="S121" s="32"/>
      <c r="T121" s="32"/>
      <c r="U121" s="190"/>
      <c r="V121" s="171"/>
      <c r="W121" s="192"/>
      <c r="X121" s="193"/>
      <c r="Y121" s="194"/>
    </row>
    <row r="122" spans="2:25" x14ac:dyDescent="0.25">
      <c r="B122" s="34">
        <v>44440</v>
      </c>
      <c r="C122" s="50"/>
      <c r="D122" s="27">
        <v>8557</v>
      </c>
      <c r="E122" s="70"/>
      <c r="F122" s="70"/>
      <c r="G122" s="70"/>
      <c r="H122" s="70"/>
      <c r="I122" s="50"/>
      <c r="J122" s="27"/>
      <c r="K122" s="50"/>
      <c r="L122" s="27"/>
      <c r="M122" s="50"/>
      <c r="N122" s="48" t="s">
        <v>37</v>
      </c>
      <c r="O122" s="28"/>
      <c r="P122" s="29"/>
      <c r="Q122" s="50"/>
      <c r="R122" s="49"/>
      <c r="S122" s="32"/>
      <c r="T122" s="32"/>
      <c r="U122" s="190"/>
      <c r="V122" s="171"/>
      <c r="W122" s="192"/>
      <c r="X122" s="193"/>
      <c r="Y122" s="194"/>
    </row>
    <row r="123" spans="2:25" x14ac:dyDescent="0.25">
      <c r="B123" s="34">
        <v>44441</v>
      </c>
      <c r="C123" s="50"/>
      <c r="D123" s="27">
        <v>8336</v>
      </c>
      <c r="E123" s="70"/>
      <c r="F123" s="70"/>
      <c r="G123" s="70"/>
      <c r="H123" s="70"/>
      <c r="I123" s="50"/>
      <c r="J123" s="27"/>
      <c r="K123" s="50"/>
      <c r="L123" s="27"/>
      <c r="M123" s="50"/>
      <c r="N123" s="48" t="s">
        <v>37</v>
      </c>
      <c r="O123" s="28"/>
      <c r="P123" s="29"/>
      <c r="Q123" s="50"/>
      <c r="R123" s="49"/>
      <c r="S123" s="32"/>
      <c r="T123" s="32"/>
      <c r="U123" s="190"/>
      <c r="V123" s="171"/>
      <c r="W123" s="192"/>
      <c r="X123" s="193"/>
      <c r="Y123" s="194"/>
    </row>
    <row r="124" spans="2:25" x14ac:dyDescent="0.25">
      <c r="B124" s="34">
        <v>44442</v>
      </c>
      <c r="C124" s="50"/>
      <c r="D124" s="27">
        <v>8058</v>
      </c>
      <c r="E124" s="70"/>
      <c r="F124" s="70"/>
      <c r="G124" s="70"/>
      <c r="H124" s="70"/>
      <c r="I124" s="50"/>
      <c r="J124" s="27">
        <v>7856</v>
      </c>
      <c r="K124" s="50"/>
      <c r="L124" s="27"/>
      <c r="M124" s="50"/>
      <c r="N124" s="48" t="s">
        <v>37</v>
      </c>
      <c r="O124" s="28"/>
      <c r="P124" s="29"/>
      <c r="Q124" s="50"/>
      <c r="R124" s="49"/>
      <c r="S124" s="32"/>
      <c r="T124" s="32"/>
      <c r="U124" s="190"/>
      <c r="V124" s="171"/>
      <c r="W124" s="192"/>
      <c r="X124" s="193"/>
      <c r="Y124" s="194"/>
    </row>
    <row r="125" spans="2:25" x14ac:dyDescent="0.25">
      <c r="B125" s="34">
        <v>44443</v>
      </c>
      <c r="C125" s="50"/>
      <c r="D125" s="27">
        <v>7226</v>
      </c>
      <c r="E125" s="70"/>
      <c r="F125" s="70"/>
      <c r="G125" s="70"/>
      <c r="H125" s="70"/>
      <c r="I125" s="50"/>
      <c r="J125" s="27"/>
      <c r="K125" s="50"/>
      <c r="L125" s="27"/>
      <c r="M125" s="50"/>
      <c r="N125" s="48" t="s">
        <v>37</v>
      </c>
      <c r="O125" s="28"/>
      <c r="P125" s="29"/>
      <c r="Q125" s="50"/>
      <c r="R125" s="49"/>
      <c r="S125" s="32"/>
      <c r="T125" s="32"/>
      <c r="U125" s="190"/>
      <c r="V125" s="171"/>
      <c r="W125" s="192"/>
      <c r="X125" s="193"/>
      <c r="Y125" s="194"/>
    </row>
    <row r="126" spans="2:25" x14ac:dyDescent="0.25">
      <c r="B126" s="34">
        <v>44444</v>
      </c>
      <c r="C126" s="50"/>
      <c r="D126" s="27">
        <v>7848</v>
      </c>
      <c r="E126" s="70"/>
      <c r="F126" s="70"/>
      <c r="G126" s="70"/>
      <c r="H126" s="70"/>
      <c r="I126" s="50"/>
      <c r="J126" s="27"/>
      <c r="K126" s="50"/>
      <c r="L126" s="27"/>
      <c r="M126" s="50"/>
      <c r="N126" s="48" t="s">
        <v>37</v>
      </c>
      <c r="O126" s="28"/>
      <c r="P126" s="29"/>
      <c r="Q126" s="50"/>
      <c r="R126" s="49"/>
      <c r="S126" s="32"/>
      <c r="T126" s="32"/>
      <c r="U126" s="190"/>
      <c r="V126" s="171"/>
      <c r="W126" s="192"/>
      <c r="X126" s="193"/>
      <c r="Y126" s="194"/>
    </row>
    <row r="127" spans="2:25" x14ac:dyDescent="0.25">
      <c r="B127" s="34">
        <v>44445</v>
      </c>
      <c r="C127" s="50"/>
      <c r="D127" s="27">
        <v>8710</v>
      </c>
      <c r="E127" s="70">
        <v>7533</v>
      </c>
      <c r="F127" s="70"/>
      <c r="G127" s="70"/>
      <c r="H127" s="70"/>
      <c r="I127" s="50"/>
      <c r="J127" s="27">
        <v>7884</v>
      </c>
      <c r="K127" s="50"/>
      <c r="L127" s="27">
        <v>6350</v>
      </c>
      <c r="M127" s="50"/>
      <c r="N127" s="48" t="s">
        <v>37</v>
      </c>
      <c r="O127" s="117" t="s">
        <v>37</v>
      </c>
      <c r="P127" s="54" t="s">
        <v>24</v>
      </c>
      <c r="Q127" s="50"/>
      <c r="R127" s="49" t="s">
        <v>37</v>
      </c>
      <c r="S127" s="118" t="s">
        <v>24</v>
      </c>
      <c r="T127" s="32">
        <v>38520</v>
      </c>
      <c r="U127" s="190"/>
      <c r="V127" s="171"/>
      <c r="W127" s="192"/>
      <c r="X127" s="193"/>
      <c r="Y127" s="194"/>
    </row>
    <row r="128" spans="2:25" x14ac:dyDescent="0.25">
      <c r="B128" s="34">
        <v>44446</v>
      </c>
      <c r="C128" s="50"/>
      <c r="D128" s="70">
        <v>7724</v>
      </c>
      <c r="E128" s="70">
        <v>7530</v>
      </c>
      <c r="F128" s="70">
        <v>6934</v>
      </c>
      <c r="G128" s="70">
        <v>3496</v>
      </c>
      <c r="H128" s="70">
        <v>9655</v>
      </c>
      <c r="I128" s="50"/>
      <c r="J128" s="27">
        <v>7866</v>
      </c>
      <c r="K128" s="50"/>
      <c r="L128" s="27"/>
      <c r="M128" s="50"/>
      <c r="N128" s="70"/>
      <c r="O128" s="28"/>
      <c r="P128" s="142"/>
      <c r="Q128" s="50"/>
      <c r="R128" s="49"/>
      <c r="S128" s="32"/>
      <c r="T128" s="32"/>
      <c r="U128" s="190"/>
      <c r="V128" s="171"/>
      <c r="W128" s="192"/>
      <c r="X128" s="193"/>
      <c r="Y128" s="194"/>
    </row>
    <row r="129" spans="2:27" x14ac:dyDescent="0.25">
      <c r="B129" s="34">
        <v>44447</v>
      </c>
      <c r="C129" s="50"/>
      <c r="D129" s="70">
        <v>7958</v>
      </c>
      <c r="E129" s="70">
        <v>7837</v>
      </c>
      <c r="F129" s="70">
        <v>6193</v>
      </c>
      <c r="G129" s="70">
        <v>9472</v>
      </c>
      <c r="H129" s="70">
        <v>9999</v>
      </c>
      <c r="I129" s="50"/>
      <c r="J129" s="27">
        <v>5771</v>
      </c>
      <c r="K129" s="50"/>
      <c r="L129" s="27"/>
      <c r="M129" s="50"/>
      <c r="N129" s="70"/>
      <c r="O129" s="28"/>
      <c r="P129" s="142"/>
      <c r="Q129" s="50"/>
      <c r="R129" s="49"/>
      <c r="S129" s="32"/>
      <c r="T129" s="32"/>
      <c r="U129" s="190"/>
      <c r="V129" s="171"/>
      <c r="W129" s="192"/>
      <c r="X129" s="193"/>
      <c r="Y129" s="194"/>
    </row>
    <row r="130" spans="2:27" x14ac:dyDescent="0.25">
      <c r="B130" s="34">
        <v>44448</v>
      </c>
      <c r="C130" s="50"/>
      <c r="D130" s="70">
        <v>7807</v>
      </c>
      <c r="E130" s="70">
        <v>7638</v>
      </c>
      <c r="F130" s="70">
        <v>7463</v>
      </c>
      <c r="G130" s="70">
        <v>10382</v>
      </c>
      <c r="H130" s="70">
        <v>9925</v>
      </c>
      <c r="I130" s="50"/>
      <c r="J130" s="27">
        <v>8005</v>
      </c>
      <c r="K130" s="50"/>
      <c r="L130" s="27"/>
      <c r="M130" s="50"/>
      <c r="N130" s="70"/>
      <c r="O130" s="28"/>
      <c r="P130" s="142"/>
      <c r="Q130" s="50"/>
      <c r="R130" s="49"/>
      <c r="S130" s="32"/>
      <c r="T130" s="32"/>
      <c r="U130" s="190"/>
      <c r="V130" s="171"/>
      <c r="W130" s="192"/>
      <c r="X130" s="193"/>
      <c r="Y130" s="194"/>
    </row>
    <row r="131" spans="2:27" x14ac:dyDescent="0.25">
      <c r="B131" s="34">
        <v>44449</v>
      </c>
      <c r="C131" s="50"/>
      <c r="D131" s="70">
        <v>8422</v>
      </c>
      <c r="E131" s="70">
        <v>8117</v>
      </c>
      <c r="F131" s="70">
        <v>8186</v>
      </c>
      <c r="G131" s="70">
        <v>10708</v>
      </c>
      <c r="H131" s="70">
        <v>10148</v>
      </c>
      <c r="I131" s="50"/>
      <c r="J131" s="27">
        <v>8116</v>
      </c>
      <c r="K131" s="50"/>
      <c r="L131" s="27"/>
      <c r="M131" s="50"/>
      <c r="N131" s="70"/>
      <c r="O131" s="28"/>
      <c r="P131" s="142"/>
      <c r="Q131" s="50"/>
      <c r="R131" s="49"/>
      <c r="S131" s="32"/>
      <c r="T131" s="32"/>
      <c r="U131" s="190"/>
      <c r="V131" s="171"/>
      <c r="W131" s="192"/>
      <c r="X131" s="193"/>
      <c r="Y131" s="194"/>
    </row>
    <row r="132" spans="2:27" x14ac:dyDescent="0.25">
      <c r="B132" s="34">
        <v>44450</v>
      </c>
      <c r="C132" s="50"/>
      <c r="D132" s="70">
        <v>8083</v>
      </c>
      <c r="E132" s="70"/>
      <c r="F132" s="70"/>
      <c r="G132" s="70"/>
      <c r="H132" s="70"/>
      <c r="I132" s="50"/>
      <c r="J132" s="27"/>
      <c r="K132" s="50"/>
      <c r="L132" s="27"/>
      <c r="M132" s="50"/>
      <c r="N132" s="70"/>
      <c r="O132" s="28"/>
      <c r="P132" s="142"/>
      <c r="Q132" s="50"/>
      <c r="R132" s="49"/>
      <c r="S132" s="32"/>
      <c r="T132" s="32"/>
      <c r="U132" s="190"/>
      <c r="V132" s="171"/>
      <c r="W132" s="192"/>
      <c r="X132" s="193"/>
      <c r="Y132" s="194"/>
    </row>
    <row r="133" spans="2:27" x14ac:dyDescent="0.25">
      <c r="B133" s="34">
        <v>44451</v>
      </c>
      <c r="C133" s="50"/>
      <c r="D133" s="70">
        <v>8672</v>
      </c>
      <c r="E133" s="70"/>
      <c r="F133" s="70"/>
      <c r="G133" s="70"/>
      <c r="H133" s="70"/>
      <c r="I133" s="50"/>
      <c r="J133" s="27"/>
      <c r="K133" s="50"/>
      <c r="L133" s="27"/>
      <c r="M133" s="50"/>
      <c r="N133" s="70"/>
      <c r="O133" s="28"/>
      <c r="P133" s="142"/>
      <c r="Q133" s="50"/>
      <c r="R133" s="49"/>
      <c r="S133" s="32"/>
      <c r="T133" s="32"/>
      <c r="U133" s="190"/>
      <c r="V133" s="171"/>
      <c r="W133" s="192"/>
      <c r="X133" s="193"/>
      <c r="Y133" s="194"/>
    </row>
    <row r="134" spans="2:27" x14ac:dyDescent="0.25">
      <c r="B134" s="34">
        <v>44452</v>
      </c>
      <c r="C134" s="50"/>
      <c r="D134" s="70">
        <v>8478</v>
      </c>
      <c r="E134" s="70">
        <v>8523</v>
      </c>
      <c r="F134" s="70">
        <v>10415</v>
      </c>
      <c r="G134" s="70">
        <v>10263</v>
      </c>
      <c r="H134" s="70">
        <v>10217</v>
      </c>
      <c r="I134" s="50"/>
      <c r="J134" s="27">
        <v>8243</v>
      </c>
      <c r="K134" s="50"/>
      <c r="L134" s="27">
        <v>9108</v>
      </c>
      <c r="M134" s="50"/>
      <c r="N134" s="48" t="s">
        <v>37</v>
      </c>
      <c r="O134" s="117" t="s">
        <v>37</v>
      </c>
      <c r="P134" s="54" t="s">
        <v>24</v>
      </c>
      <c r="Q134" s="131"/>
      <c r="R134" s="49" t="s">
        <v>37</v>
      </c>
      <c r="S134" s="118" t="s">
        <v>24</v>
      </c>
      <c r="T134" s="32">
        <v>44825</v>
      </c>
      <c r="U134" s="190"/>
      <c r="V134" s="171"/>
      <c r="W134" s="192"/>
      <c r="X134" s="193"/>
      <c r="Y134" s="194"/>
    </row>
    <row r="135" spans="2:27" x14ac:dyDescent="0.25">
      <c r="B135" s="34">
        <v>44453</v>
      </c>
      <c r="C135" s="50"/>
      <c r="D135" s="27">
        <v>8930</v>
      </c>
      <c r="E135" s="27">
        <v>8703</v>
      </c>
      <c r="F135" s="27">
        <v>10045</v>
      </c>
      <c r="G135" s="27">
        <v>10646</v>
      </c>
      <c r="H135" s="27">
        <v>10082</v>
      </c>
      <c r="I135" s="50"/>
      <c r="J135" s="27">
        <v>8176</v>
      </c>
      <c r="K135" s="50"/>
      <c r="L135" s="27"/>
      <c r="M135" s="50"/>
      <c r="N135" s="48" t="s">
        <v>37</v>
      </c>
      <c r="O135" s="28"/>
      <c r="P135" s="29"/>
      <c r="Q135" s="50"/>
      <c r="R135" s="49"/>
      <c r="S135" s="32"/>
      <c r="T135" s="32"/>
      <c r="U135" s="190"/>
      <c r="V135" s="171"/>
      <c r="W135" s="192"/>
      <c r="X135" s="193"/>
      <c r="Y135" s="194"/>
    </row>
    <row r="136" spans="2:27" x14ac:dyDescent="0.25">
      <c r="B136" s="34">
        <v>44454</v>
      </c>
      <c r="C136" s="50"/>
      <c r="D136" s="27">
        <v>8353</v>
      </c>
      <c r="E136" s="27">
        <v>8027</v>
      </c>
      <c r="F136" s="27">
        <v>8696</v>
      </c>
      <c r="G136" s="27">
        <v>9853</v>
      </c>
      <c r="H136" s="27">
        <v>9365</v>
      </c>
      <c r="I136" s="50"/>
      <c r="J136" s="27">
        <v>7441</v>
      </c>
      <c r="K136" s="50"/>
      <c r="L136" s="27"/>
      <c r="M136" s="50"/>
      <c r="N136" s="48" t="s">
        <v>37</v>
      </c>
      <c r="O136" s="28"/>
      <c r="P136" s="29"/>
      <c r="Q136" s="50"/>
      <c r="R136" s="49"/>
      <c r="S136" s="32"/>
      <c r="T136" s="32"/>
      <c r="U136" s="190"/>
      <c r="V136" s="171"/>
      <c r="W136" s="192"/>
      <c r="X136" s="193"/>
      <c r="Y136" s="194"/>
    </row>
    <row r="137" spans="2:27" x14ac:dyDescent="0.25">
      <c r="B137" s="34">
        <v>44455</v>
      </c>
      <c r="C137" s="50"/>
      <c r="D137" s="27">
        <v>8179</v>
      </c>
      <c r="E137" s="27">
        <v>7839</v>
      </c>
      <c r="F137" s="27">
        <v>8455</v>
      </c>
      <c r="G137" s="27">
        <v>9911</v>
      </c>
      <c r="H137" s="27">
        <v>9452</v>
      </c>
      <c r="I137" s="50"/>
      <c r="J137" s="27">
        <v>7598</v>
      </c>
      <c r="K137" s="50"/>
      <c r="L137" s="27"/>
      <c r="M137" s="50"/>
      <c r="N137" s="48" t="s">
        <v>37</v>
      </c>
      <c r="O137" s="28"/>
      <c r="P137" s="29"/>
      <c r="Q137" s="50"/>
      <c r="R137" s="49"/>
      <c r="S137" s="32"/>
      <c r="T137" s="32"/>
      <c r="U137" s="190"/>
      <c r="V137" s="171"/>
      <c r="W137" s="192"/>
      <c r="X137" s="193"/>
      <c r="Y137" s="194"/>
    </row>
    <row r="138" spans="2:27" x14ac:dyDescent="0.25">
      <c r="B138" s="34">
        <v>44456</v>
      </c>
      <c r="C138" s="50"/>
      <c r="D138" s="27">
        <v>8230</v>
      </c>
      <c r="E138" s="27">
        <v>8006</v>
      </c>
      <c r="F138" s="27">
        <v>8585</v>
      </c>
      <c r="G138" s="27">
        <v>9949</v>
      </c>
      <c r="H138" s="27">
        <v>9593</v>
      </c>
      <c r="I138" s="50"/>
      <c r="J138" s="27">
        <v>7655</v>
      </c>
      <c r="K138" s="50"/>
      <c r="L138" s="27"/>
      <c r="M138" s="50"/>
      <c r="N138" s="48" t="s">
        <v>37</v>
      </c>
      <c r="O138" s="28"/>
      <c r="P138" s="29"/>
      <c r="Q138" s="50"/>
      <c r="R138" s="49"/>
      <c r="S138" s="32"/>
      <c r="T138" s="32"/>
      <c r="U138" s="190"/>
      <c r="V138" s="171"/>
      <c r="W138" s="192"/>
      <c r="X138" s="193"/>
      <c r="Y138" s="194"/>
    </row>
    <row r="139" spans="2:27" x14ac:dyDescent="0.25">
      <c r="B139" s="34">
        <v>44457</v>
      </c>
      <c r="C139" s="50"/>
      <c r="D139" s="27">
        <v>8389</v>
      </c>
      <c r="E139" s="70"/>
      <c r="F139" s="70"/>
      <c r="G139" s="70"/>
      <c r="H139" s="70"/>
      <c r="I139" s="50"/>
      <c r="J139" s="27"/>
      <c r="K139" s="50"/>
      <c r="L139" s="27"/>
      <c r="M139" s="50"/>
      <c r="N139" s="48" t="s">
        <v>37</v>
      </c>
      <c r="O139" s="28"/>
      <c r="P139" s="29"/>
      <c r="Q139" s="50"/>
      <c r="R139" s="49"/>
      <c r="S139" s="32"/>
      <c r="T139" s="32"/>
      <c r="U139" s="190"/>
      <c r="V139" s="171"/>
      <c r="W139" s="192"/>
      <c r="X139" s="193"/>
      <c r="Y139" s="194"/>
    </row>
    <row r="140" spans="2:27" x14ac:dyDescent="0.25">
      <c r="B140" s="34">
        <v>44458</v>
      </c>
      <c r="C140" s="50"/>
      <c r="D140" s="27">
        <v>8403</v>
      </c>
      <c r="E140" s="70"/>
      <c r="F140" s="70"/>
      <c r="G140" s="70"/>
      <c r="H140" s="70"/>
      <c r="I140" s="50"/>
      <c r="J140" s="27"/>
      <c r="K140" s="50"/>
      <c r="L140" s="27"/>
      <c r="M140" s="50"/>
      <c r="N140" s="48" t="s">
        <v>37</v>
      </c>
      <c r="O140" s="28"/>
      <c r="P140" s="29"/>
      <c r="Q140" s="50"/>
      <c r="R140" s="49"/>
      <c r="S140" s="118"/>
      <c r="T140" s="32"/>
      <c r="U140" s="190"/>
      <c r="V140" s="171"/>
      <c r="W140" s="192"/>
      <c r="X140" s="193"/>
      <c r="Y140" s="194"/>
    </row>
    <row r="141" spans="2:27" x14ac:dyDescent="0.25">
      <c r="B141" s="34">
        <v>44459</v>
      </c>
      <c r="C141" s="50"/>
      <c r="D141" s="27">
        <v>8407</v>
      </c>
      <c r="E141" s="70"/>
      <c r="F141" s="70"/>
      <c r="G141" s="70"/>
      <c r="H141" s="70"/>
      <c r="I141" s="50"/>
      <c r="J141" s="27">
        <v>7841</v>
      </c>
      <c r="K141" s="50"/>
      <c r="L141" s="27">
        <v>9332</v>
      </c>
      <c r="M141" s="50"/>
      <c r="N141" s="48" t="s">
        <v>37</v>
      </c>
      <c r="O141" s="117" t="s">
        <v>37</v>
      </c>
      <c r="P141" s="54" t="s">
        <v>24</v>
      </c>
      <c r="Q141" s="50"/>
      <c r="R141" s="49" t="s">
        <v>37</v>
      </c>
      <c r="S141" s="118" t="s">
        <v>24</v>
      </c>
      <c r="T141" s="32">
        <v>36518</v>
      </c>
      <c r="U141" s="190"/>
      <c r="V141" s="171"/>
      <c r="W141" s="192"/>
      <c r="X141" s="193"/>
      <c r="Y141" s="194"/>
    </row>
    <row r="142" spans="2:27" x14ac:dyDescent="0.25">
      <c r="B142" s="34">
        <v>44462</v>
      </c>
      <c r="C142" s="50"/>
      <c r="D142" s="70">
        <v>5845</v>
      </c>
      <c r="E142" s="70"/>
      <c r="F142" s="70"/>
      <c r="G142" s="70"/>
      <c r="H142" s="70"/>
      <c r="I142" s="50"/>
      <c r="J142" s="27">
        <v>7426</v>
      </c>
      <c r="K142" s="50"/>
      <c r="L142" s="27"/>
      <c r="M142" s="50"/>
      <c r="N142" s="48" t="s">
        <v>37</v>
      </c>
      <c r="O142" s="117" t="s">
        <v>37</v>
      </c>
      <c r="P142" s="54" t="s">
        <v>24</v>
      </c>
      <c r="Q142" s="50"/>
      <c r="R142" s="49" t="s">
        <v>37</v>
      </c>
      <c r="S142" s="118" t="s">
        <v>24</v>
      </c>
      <c r="T142" s="32">
        <v>42155</v>
      </c>
      <c r="U142" s="203">
        <v>46684</v>
      </c>
      <c r="V142" s="207">
        <v>64112</v>
      </c>
      <c r="W142" s="192"/>
      <c r="X142" s="193"/>
      <c r="Y142" s="194"/>
      <c r="AA142" t="s">
        <v>139</v>
      </c>
    </row>
    <row r="143" spans="2:27" x14ac:dyDescent="0.25">
      <c r="B143" s="34" t="s">
        <v>140</v>
      </c>
      <c r="C143" s="50"/>
      <c r="D143" s="70">
        <v>7739</v>
      </c>
      <c r="E143" s="70"/>
      <c r="F143" s="70"/>
      <c r="G143" s="70"/>
      <c r="H143" s="70"/>
      <c r="I143" s="50"/>
      <c r="J143" s="27">
        <v>7994</v>
      </c>
      <c r="K143" s="50"/>
      <c r="L143" s="27"/>
      <c r="M143" s="50"/>
      <c r="N143" s="48" t="s">
        <v>37</v>
      </c>
      <c r="O143" s="117" t="s">
        <v>37</v>
      </c>
      <c r="P143" s="54" t="s">
        <v>24</v>
      </c>
      <c r="Q143" s="50"/>
      <c r="R143" s="49" t="s">
        <v>37</v>
      </c>
      <c r="S143" s="118" t="s">
        <v>24</v>
      </c>
      <c r="T143" s="32">
        <v>36432</v>
      </c>
      <c r="U143" s="203">
        <v>45341</v>
      </c>
      <c r="V143" s="207">
        <v>60291</v>
      </c>
      <c r="W143" s="192"/>
      <c r="X143" s="208">
        <v>8502</v>
      </c>
      <c r="Y143" s="209">
        <v>9395</v>
      </c>
    </row>
    <row r="144" spans="2:27" x14ac:dyDescent="0.25">
      <c r="B144" s="34" t="s">
        <v>143</v>
      </c>
      <c r="C144" s="50"/>
      <c r="D144" s="70">
        <v>7571</v>
      </c>
      <c r="E144" s="70"/>
      <c r="F144" s="70"/>
      <c r="G144" s="70"/>
      <c r="H144" s="70"/>
      <c r="I144" s="50"/>
      <c r="J144" s="27">
        <v>7598</v>
      </c>
      <c r="K144" s="50"/>
      <c r="L144" s="27"/>
      <c r="M144" s="50"/>
      <c r="N144" s="48" t="s">
        <v>37</v>
      </c>
      <c r="O144" s="117" t="s">
        <v>37</v>
      </c>
      <c r="P144" s="54" t="s">
        <v>24</v>
      </c>
      <c r="Q144" s="50"/>
      <c r="R144" s="49" t="s">
        <v>37</v>
      </c>
      <c r="S144" s="118" t="s">
        <v>24</v>
      </c>
      <c r="T144" s="32">
        <v>33938</v>
      </c>
      <c r="U144" s="203">
        <v>43105</v>
      </c>
      <c r="V144" s="207">
        <v>57297</v>
      </c>
      <c r="W144" s="192"/>
      <c r="X144" s="208">
        <v>8335</v>
      </c>
      <c r="Y144" s="209">
        <v>8741</v>
      </c>
    </row>
    <row r="145" spans="2:27" x14ac:dyDescent="0.25">
      <c r="B145" s="34" t="s">
        <v>145</v>
      </c>
      <c r="C145" s="50"/>
      <c r="D145" s="70">
        <v>8003</v>
      </c>
      <c r="E145" s="70"/>
      <c r="F145" s="70"/>
      <c r="G145" s="70"/>
      <c r="H145" s="70"/>
      <c r="I145" s="50"/>
      <c r="J145" s="27">
        <v>7294</v>
      </c>
      <c r="K145" s="50"/>
      <c r="L145" s="27"/>
      <c r="M145" s="50"/>
      <c r="N145" s="48" t="s">
        <v>37</v>
      </c>
      <c r="O145" s="117" t="s">
        <v>37</v>
      </c>
      <c r="P145" s="54" t="s">
        <v>24</v>
      </c>
      <c r="Q145" s="50"/>
      <c r="R145" s="49" t="s">
        <v>37</v>
      </c>
      <c r="S145" s="118" t="s">
        <v>24</v>
      </c>
      <c r="T145" s="32">
        <v>33762</v>
      </c>
      <c r="U145" s="203">
        <v>43949</v>
      </c>
      <c r="V145" s="207">
        <v>54839</v>
      </c>
      <c r="W145" s="192"/>
      <c r="X145" s="208">
        <v>8264</v>
      </c>
      <c r="Y145" s="209">
        <v>8158</v>
      </c>
    </row>
    <row r="146" spans="2:27" x14ac:dyDescent="0.25">
      <c r="B146" s="34" t="s">
        <v>147</v>
      </c>
      <c r="C146" s="50"/>
      <c r="D146" s="70">
        <v>7755</v>
      </c>
      <c r="E146" s="70"/>
      <c r="F146" s="70"/>
      <c r="G146" s="70"/>
      <c r="H146" s="70"/>
      <c r="I146" s="50"/>
      <c r="J146" s="27">
        <v>7171</v>
      </c>
      <c r="K146" s="50"/>
      <c r="L146" s="27"/>
      <c r="M146" s="50"/>
      <c r="N146" s="48" t="s">
        <v>37</v>
      </c>
      <c r="O146" s="117" t="s">
        <v>37</v>
      </c>
      <c r="P146" s="54" t="s">
        <v>24</v>
      </c>
      <c r="Q146" s="50"/>
      <c r="R146" s="49" t="s">
        <v>37</v>
      </c>
      <c r="S146" s="118" t="s">
        <v>24</v>
      </c>
      <c r="T146" s="32">
        <v>31755</v>
      </c>
      <c r="U146" s="203">
        <v>39250</v>
      </c>
      <c r="V146" s="207">
        <v>58728</v>
      </c>
      <c r="W146" s="192"/>
      <c r="X146" s="208">
        <v>8474</v>
      </c>
      <c r="Y146" s="194"/>
      <c r="AA146" t="s">
        <v>148</v>
      </c>
    </row>
    <row r="147" spans="2:27" x14ac:dyDescent="0.25">
      <c r="B147" s="34" t="s">
        <v>150</v>
      </c>
      <c r="C147" s="50"/>
      <c r="D147" s="70">
        <v>4830</v>
      </c>
      <c r="E147" s="70"/>
      <c r="F147" s="70"/>
      <c r="G147" s="70"/>
      <c r="H147" s="70"/>
      <c r="I147" s="50"/>
      <c r="J147" s="27">
        <v>5995</v>
      </c>
      <c r="K147" s="50"/>
      <c r="L147" s="27"/>
      <c r="M147" s="50"/>
      <c r="N147" s="48" t="s">
        <v>37</v>
      </c>
      <c r="O147" s="117" t="s">
        <v>46</v>
      </c>
      <c r="P147" s="54" t="s">
        <v>24</v>
      </c>
      <c r="Q147" s="50"/>
      <c r="R147" s="49" t="s">
        <v>37</v>
      </c>
      <c r="S147" s="118" t="s">
        <v>24</v>
      </c>
      <c r="T147" s="32">
        <v>29552</v>
      </c>
      <c r="U147" s="214">
        <v>36154</v>
      </c>
      <c r="V147" s="215">
        <v>58004</v>
      </c>
      <c r="W147" s="204"/>
      <c r="X147" s="217">
        <v>7112</v>
      </c>
      <c r="Y147" s="216">
        <v>6196</v>
      </c>
      <c r="AA147" t="s">
        <v>151</v>
      </c>
    </row>
    <row r="148" spans="2:27" x14ac:dyDescent="0.25">
      <c r="B148" s="34" t="s">
        <v>154</v>
      </c>
      <c r="C148" s="50"/>
      <c r="D148" s="70">
        <v>7305</v>
      </c>
      <c r="E148" s="70"/>
      <c r="F148" s="70"/>
      <c r="G148" s="70"/>
      <c r="H148" s="70"/>
      <c r="I148" s="50"/>
      <c r="J148" s="27">
        <v>7331</v>
      </c>
      <c r="K148" s="50"/>
      <c r="L148" s="27"/>
      <c r="M148" s="50"/>
      <c r="N148" s="48" t="s">
        <v>37</v>
      </c>
      <c r="O148" s="117" t="s">
        <v>46</v>
      </c>
      <c r="P148" s="54" t="s">
        <v>24</v>
      </c>
      <c r="Q148" s="50"/>
      <c r="R148" s="49" t="s">
        <v>37</v>
      </c>
      <c r="S148" s="118" t="s">
        <v>24</v>
      </c>
      <c r="T148" s="32">
        <v>28031</v>
      </c>
      <c r="U148" s="214">
        <v>37759</v>
      </c>
      <c r="V148" s="215">
        <v>60059</v>
      </c>
      <c r="W148" s="204"/>
      <c r="X148" s="217">
        <v>7880</v>
      </c>
      <c r="Y148" s="216">
        <v>7744</v>
      </c>
    </row>
    <row r="149" spans="2:27" x14ac:dyDescent="0.25">
      <c r="B149" s="34" t="s">
        <v>156</v>
      </c>
      <c r="C149" s="50"/>
      <c r="D149" s="70">
        <v>7149</v>
      </c>
      <c r="E149" s="70"/>
      <c r="F149" s="70"/>
      <c r="G149" s="70"/>
      <c r="H149" s="70"/>
      <c r="I149" s="50"/>
      <c r="J149" s="27">
        <v>7106</v>
      </c>
      <c r="K149" s="50"/>
      <c r="L149" s="27"/>
      <c r="M149" s="50"/>
      <c r="N149" s="48" t="s">
        <v>37</v>
      </c>
      <c r="O149" s="117" t="s">
        <v>46</v>
      </c>
      <c r="P149" s="54" t="s">
        <v>24</v>
      </c>
      <c r="Q149" s="50"/>
      <c r="R149" s="49" t="s">
        <v>37</v>
      </c>
      <c r="S149" s="118" t="s">
        <v>24</v>
      </c>
      <c r="T149" s="32">
        <v>25779</v>
      </c>
      <c r="U149" s="214">
        <v>29637</v>
      </c>
      <c r="V149" s="215">
        <v>59957</v>
      </c>
      <c r="W149" s="204"/>
      <c r="X149" s="217">
        <v>7749</v>
      </c>
      <c r="Y149" s="216">
        <v>7539</v>
      </c>
    </row>
    <row r="150" spans="2:27" x14ac:dyDescent="0.25">
      <c r="B150" s="34" t="s">
        <v>157</v>
      </c>
      <c r="C150" s="50"/>
      <c r="D150" s="70">
        <v>7354</v>
      </c>
      <c r="E150" s="70"/>
      <c r="F150" s="70"/>
      <c r="G150" s="70"/>
      <c r="H150" s="70"/>
      <c r="I150" s="50"/>
      <c r="J150" s="27">
        <v>7303</v>
      </c>
      <c r="K150" s="50"/>
      <c r="L150" s="27"/>
      <c r="M150" s="50"/>
      <c r="N150" s="48" t="s">
        <v>37</v>
      </c>
      <c r="O150" s="117" t="s">
        <v>46</v>
      </c>
      <c r="P150" s="54" t="s">
        <v>24</v>
      </c>
      <c r="Q150" s="50"/>
      <c r="R150" s="49" t="s">
        <v>37</v>
      </c>
      <c r="S150" s="118" t="s">
        <v>24</v>
      </c>
      <c r="T150" s="32">
        <v>25560</v>
      </c>
      <c r="U150" s="214">
        <v>28929</v>
      </c>
      <c r="V150" s="215">
        <v>59102</v>
      </c>
      <c r="W150" s="204"/>
      <c r="X150" s="217">
        <v>7841</v>
      </c>
      <c r="Y150" s="216">
        <v>7846</v>
      </c>
    </row>
    <row r="151" spans="2:27" x14ac:dyDescent="0.25">
      <c r="B151" s="34" t="s">
        <v>160</v>
      </c>
      <c r="C151" s="50"/>
      <c r="D151" s="70">
        <v>6845</v>
      </c>
      <c r="E151" s="70"/>
      <c r="F151" s="70"/>
      <c r="G151" s="70"/>
      <c r="H151" s="70"/>
      <c r="I151" s="50"/>
      <c r="J151" s="27">
        <v>7399</v>
      </c>
      <c r="K151" s="50"/>
      <c r="L151" s="27"/>
      <c r="M151" s="50"/>
      <c r="N151" s="48" t="s">
        <v>37</v>
      </c>
      <c r="O151" s="246">
        <v>8733</v>
      </c>
      <c r="P151" s="142">
        <v>7044</v>
      </c>
      <c r="Q151" s="50"/>
      <c r="R151" s="49" t="s">
        <v>24</v>
      </c>
      <c r="S151" s="118"/>
      <c r="T151" s="32">
        <v>22542</v>
      </c>
      <c r="U151" s="214">
        <v>21099</v>
      </c>
      <c r="V151" s="215">
        <v>59800</v>
      </c>
      <c r="W151" s="204"/>
      <c r="X151" s="217">
        <v>7055</v>
      </c>
      <c r="Y151" s="216">
        <v>7042</v>
      </c>
      <c r="AA151" t="s">
        <v>161</v>
      </c>
    </row>
    <row r="152" spans="2:27" x14ac:dyDescent="0.25">
      <c r="B152" s="34" t="s">
        <v>163</v>
      </c>
      <c r="C152" s="50"/>
      <c r="D152" s="70">
        <v>7539</v>
      </c>
      <c r="E152" s="70"/>
      <c r="F152" s="70"/>
      <c r="G152" s="70"/>
      <c r="H152" s="70"/>
      <c r="I152" s="50"/>
      <c r="J152" s="27">
        <v>7724</v>
      </c>
      <c r="K152" s="50"/>
      <c r="L152" s="27"/>
      <c r="M152" s="50"/>
      <c r="N152" s="48" t="s">
        <v>37</v>
      </c>
      <c r="O152" s="246">
        <v>8995</v>
      </c>
      <c r="P152" s="142">
        <v>9200</v>
      </c>
      <c r="Q152" s="50"/>
      <c r="R152" s="49" t="s">
        <v>24</v>
      </c>
      <c r="S152" s="118" t="s">
        <v>24</v>
      </c>
      <c r="T152" s="32">
        <v>24285</v>
      </c>
      <c r="U152" s="203">
        <v>32023</v>
      </c>
      <c r="V152" s="207">
        <v>59916</v>
      </c>
      <c r="W152" s="192"/>
      <c r="X152" s="208">
        <v>8011</v>
      </c>
      <c r="Y152" s="209">
        <v>7920</v>
      </c>
    </row>
    <row r="153" spans="2:27" x14ac:dyDescent="0.25">
      <c r="B153" s="34" t="s">
        <v>165</v>
      </c>
      <c r="C153" s="50"/>
      <c r="D153" s="70">
        <v>7334</v>
      </c>
      <c r="E153" s="70"/>
      <c r="F153" s="70"/>
      <c r="G153" s="70"/>
      <c r="H153" s="70"/>
      <c r="I153" s="50"/>
      <c r="J153" s="27">
        <v>7463</v>
      </c>
      <c r="K153" s="50"/>
      <c r="L153" s="27"/>
      <c r="M153" s="50"/>
      <c r="N153" s="48" t="s">
        <v>37</v>
      </c>
      <c r="O153" s="246">
        <v>9051</v>
      </c>
      <c r="P153" s="142">
        <v>10140</v>
      </c>
      <c r="Q153" s="50"/>
      <c r="R153" s="49" t="s">
        <v>24</v>
      </c>
      <c r="S153" s="32">
        <v>16262</v>
      </c>
      <c r="T153" s="32">
        <v>23326</v>
      </c>
      <c r="U153" s="203">
        <v>24562</v>
      </c>
      <c r="V153" s="207">
        <v>53632</v>
      </c>
      <c r="W153" s="228">
        <v>12160</v>
      </c>
      <c r="X153" s="208">
        <v>8486</v>
      </c>
      <c r="Y153" s="209">
        <v>9561</v>
      </c>
    </row>
    <row r="154" spans="2:27" x14ac:dyDescent="0.25">
      <c r="B154" s="34" t="s">
        <v>166</v>
      </c>
      <c r="C154" s="50"/>
      <c r="D154" s="70">
        <v>7488</v>
      </c>
      <c r="E154" s="70"/>
      <c r="F154" s="70"/>
      <c r="G154" s="70"/>
      <c r="H154" s="70"/>
      <c r="I154" s="50"/>
      <c r="J154" s="27">
        <v>7913</v>
      </c>
      <c r="K154" s="50"/>
      <c r="L154" s="27"/>
      <c r="M154" s="50"/>
      <c r="N154" s="48" t="s">
        <v>37</v>
      </c>
      <c r="O154" s="246">
        <v>9401</v>
      </c>
      <c r="P154" s="142">
        <v>10920</v>
      </c>
      <c r="Q154" s="50"/>
      <c r="R154" s="49" t="s">
        <v>24</v>
      </c>
      <c r="S154" s="118" t="s">
        <v>24</v>
      </c>
      <c r="T154" s="32">
        <v>23942</v>
      </c>
      <c r="U154" s="203">
        <v>25734</v>
      </c>
      <c r="V154" s="207">
        <v>52302</v>
      </c>
      <c r="W154" s="192"/>
      <c r="X154" s="208">
        <v>9875</v>
      </c>
      <c r="Y154" s="200" t="s">
        <v>37</v>
      </c>
    </row>
    <row r="155" spans="2:27" x14ac:dyDescent="0.25">
      <c r="B155" s="34" t="s">
        <v>169</v>
      </c>
      <c r="C155" s="50"/>
      <c r="D155" s="70">
        <v>7527</v>
      </c>
      <c r="E155" s="70"/>
      <c r="F155" s="70"/>
      <c r="G155" s="70"/>
      <c r="H155" s="70"/>
      <c r="I155" s="50"/>
      <c r="J155" s="27">
        <v>7505</v>
      </c>
      <c r="K155" s="50"/>
      <c r="L155" s="27"/>
      <c r="M155" s="50"/>
      <c r="N155" s="48" t="s">
        <v>37</v>
      </c>
      <c r="O155" s="246">
        <v>9090</v>
      </c>
      <c r="P155" s="142">
        <v>10740</v>
      </c>
      <c r="Q155" s="50"/>
      <c r="R155" s="49" t="s">
        <v>24</v>
      </c>
      <c r="S155" s="118" t="s">
        <v>24</v>
      </c>
      <c r="T155" s="32">
        <v>22281</v>
      </c>
      <c r="U155" s="203">
        <v>43317</v>
      </c>
      <c r="V155" s="207">
        <v>68860</v>
      </c>
      <c r="W155" s="228">
        <v>12969</v>
      </c>
      <c r="X155" s="208">
        <v>12760</v>
      </c>
      <c r="Y155" s="209">
        <v>7983</v>
      </c>
      <c r="AA155" t="s">
        <v>170</v>
      </c>
    </row>
    <row r="156" spans="2:27" x14ac:dyDescent="0.25">
      <c r="B156" s="34" t="s">
        <v>171</v>
      </c>
      <c r="C156" s="50"/>
      <c r="D156" s="70">
        <v>7660</v>
      </c>
      <c r="E156" s="70"/>
      <c r="F156" s="70"/>
      <c r="G156" s="70"/>
      <c r="H156" s="70"/>
      <c r="I156" s="50"/>
      <c r="J156" s="27">
        <v>7804</v>
      </c>
      <c r="K156" s="50"/>
      <c r="L156" s="27"/>
      <c r="M156" s="50"/>
      <c r="N156" s="48" t="s">
        <v>37</v>
      </c>
      <c r="O156" s="246">
        <v>9305</v>
      </c>
      <c r="P156" s="142">
        <v>11138</v>
      </c>
      <c r="Q156" s="50"/>
      <c r="R156" s="49" t="s">
        <v>24</v>
      </c>
      <c r="S156" s="118" t="s">
        <v>24</v>
      </c>
      <c r="T156" s="32">
        <v>22746</v>
      </c>
      <c r="U156" s="203">
        <v>27221</v>
      </c>
      <c r="V156" s="207">
        <v>56950</v>
      </c>
      <c r="W156" s="192"/>
      <c r="X156" s="208">
        <v>8327</v>
      </c>
      <c r="Y156" s="209">
        <v>8052</v>
      </c>
    </row>
    <row r="157" spans="2:27" x14ac:dyDescent="0.25">
      <c r="B157" s="34" t="s">
        <v>172</v>
      </c>
      <c r="C157" s="50"/>
      <c r="D157" s="27">
        <v>7957</v>
      </c>
      <c r="E157" s="27"/>
      <c r="F157" s="27"/>
      <c r="G157" s="27"/>
      <c r="H157" s="27"/>
      <c r="I157" s="50"/>
      <c r="J157" s="27">
        <v>7513</v>
      </c>
      <c r="K157" s="50"/>
      <c r="L157" s="27"/>
      <c r="M157" s="50"/>
      <c r="N157" s="48" t="s">
        <v>37</v>
      </c>
      <c r="O157" s="246">
        <v>9354</v>
      </c>
      <c r="P157" s="142">
        <v>14468</v>
      </c>
      <c r="Q157" s="50"/>
      <c r="R157" s="49" t="s">
        <v>24</v>
      </c>
      <c r="S157" s="118" t="s">
        <v>24</v>
      </c>
      <c r="T157" s="32">
        <v>27969</v>
      </c>
      <c r="U157" s="203">
        <v>31625</v>
      </c>
      <c r="V157" s="207">
        <v>59817</v>
      </c>
      <c r="W157" s="228">
        <v>7537</v>
      </c>
      <c r="X157" s="244">
        <v>7358</v>
      </c>
      <c r="Y157" s="209">
        <v>8062</v>
      </c>
    </row>
    <row r="158" spans="2:27" ht="15" customHeight="1" x14ac:dyDescent="0.25">
      <c r="B158" s="34" t="s">
        <v>173</v>
      </c>
      <c r="C158" s="50"/>
      <c r="D158" s="70">
        <v>7469</v>
      </c>
      <c r="E158" s="70"/>
      <c r="F158" s="70"/>
      <c r="G158" s="70"/>
      <c r="H158" s="70"/>
      <c r="I158" s="50"/>
      <c r="J158" s="27">
        <v>6854</v>
      </c>
      <c r="K158" s="50"/>
      <c r="L158" s="27"/>
      <c r="M158" s="50"/>
      <c r="N158" s="48" t="s">
        <v>37</v>
      </c>
      <c r="O158" s="246">
        <v>9208</v>
      </c>
      <c r="P158" s="142">
        <v>9173</v>
      </c>
      <c r="Q158" s="50"/>
      <c r="R158" s="49" t="s">
        <v>24</v>
      </c>
      <c r="S158" s="118" t="s">
        <v>24</v>
      </c>
      <c r="T158" s="32">
        <v>22570</v>
      </c>
      <c r="U158" s="203">
        <v>22953</v>
      </c>
      <c r="V158" s="207">
        <v>45494</v>
      </c>
      <c r="W158" s="228">
        <v>11909</v>
      </c>
      <c r="X158" s="244">
        <v>8091</v>
      </c>
      <c r="Y158" s="209">
        <v>7934</v>
      </c>
      <c r="AA158" t="s">
        <v>174</v>
      </c>
    </row>
    <row r="159" spans="2:27" ht="15" customHeight="1" x14ac:dyDescent="0.25">
      <c r="B159" s="34" t="s">
        <v>175</v>
      </c>
      <c r="C159" s="50"/>
      <c r="D159" s="27">
        <v>6953</v>
      </c>
      <c r="E159" s="27"/>
      <c r="F159" s="27"/>
      <c r="G159" s="27"/>
      <c r="H159" s="27"/>
      <c r="I159" s="50"/>
      <c r="J159" s="27">
        <v>7450</v>
      </c>
      <c r="K159" s="50"/>
      <c r="L159" s="27"/>
      <c r="M159" s="50"/>
      <c r="N159" s="48" t="s">
        <v>37</v>
      </c>
      <c r="O159" s="246">
        <v>8842</v>
      </c>
      <c r="P159" s="142">
        <v>13430</v>
      </c>
      <c r="Q159" s="50"/>
      <c r="R159" s="49" t="s">
        <v>24</v>
      </c>
      <c r="S159" s="118" t="s">
        <v>24</v>
      </c>
      <c r="T159" s="32">
        <v>22104</v>
      </c>
      <c r="U159" s="203">
        <v>22739</v>
      </c>
      <c r="V159" s="207">
        <v>40921</v>
      </c>
      <c r="W159" s="228">
        <v>10152</v>
      </c>
      <c r="X159" s="244">
        <v>7291</v>
      </c>
      <c r="Y159" s="209">
        <v>7365</v>
      </c>
    </row>
    <row r="160" spans="2:27" ht="15" customHeight="1" x14ac:dyDescent="0.25">
      <c r="B160" s="34" t="s">
        <v>176</v>
      </c>
      <c r="C160" s="50"/>
      <c r="D160" s="27">
        <v>7460</v>
      </c>
      <c r="E160" s="27"/>
      <c r="F160" s="27"/>
      <c r="G160" s="27"/>
      <c r="H160" s="27"/>
      <c r="I160" s="50"/>
      <c r="J160" s="27">
        <v>7552</v>
      </c>
      <c r="K160" s="50"/>
      <c r="L160" s="27"/>
      <c r="M160" s="50"/>
      <c r="N160" s="48" t="s">
        <v>37</v>
      </c>
      <c r="O160" s="246">
        <v>9153</v>
      </c>
      <c r="P160" s="142">
        <v>11769</v>
      </c>
      <c r="Q160" s="50"/>
      <c r="R160" s="49" t="s">
        <v>24</v>
      </c>
      <c r="S160" s="32">
        <v>12440</v>
      </c>
      <c r="T160" s="32">
        <v>21262</v>
      </c>
      <c r="U160" s="203">
        <v>21784</v>
      </c>
      <c r="V160" s="207">
        <v>41050</v>
      </c>
      <c r="W160" s="228">
        <v>11860</v>
      </c>
      <c r="X160" s="244">
        <v>8063</v>
      </c>
      <c r="Y160" s="209">
        <v>7791</v>
      </c>
      <c r="AA160" t="s">
        <v>177</v>
      </c>
    </row>
    <row r="161" spans="2:27" ht="15" customHeight="1" x14ac:dyDescent="0.25">
      <c r="B161" s="34" t="s">
        <v>178</v>
      </c>
      <c r="C161" s="50"/>
      <c r="D161" s="27">
        <v>7490</v>
      </c>
      <c r="E161" s="27"/>
      <c r="F161" s="27"/>
      <c r="G161" s="27"/>
      <c r="H161" s="27"/>
      <c r="I161" s="50"/>
      <c r="J161" s="27">
        <v>7481</v>
      </c>
      <c r="K161" s="50"/>
      <c r="L161" s="27"/>
      <c r="M161" s="50"/>
      <c r="N161" s="48" t="s">
        <v>37</v>
      </c>
      <c r="O161" s="246">
        <v>9207</v>
      </c>
      <c r="P161" s="142">
        <v>11358</v>
      </c>
      <c r="Q161" s="50"/>
      <c r="R161" s="49" t="s">
        <v>24</v>
      </c>
      <c r="S161" s="32">
        <v>12125</v>
      </c>
      <c r="T161" s="32">
        <v>22375</v>
      </c>
      <c r="U161" s="203">
        <v>22125</v>
      </c>
      <c r="V161" s="207">
        <v>41209</v>
      </c>
      <c r="W161" s="228">
        <v>10918</v>
      </c>
      <c r="X161" s="244">
        <v>8052</v>
      </c>
      <c r="Y161" s="209">
        <v>7892</v>
      </c>
    </row>
    <row r="162" spans="2:27" ht="15" customHeight="1" x14ac:dyDescent="0.25">
      <c r="B162" s="34" t="s">
        <v>179</v>
      </c>
      <c r="C162" s="50"/>
      <c r="D162" s="70">
        <v>7517</v>
      </c>
      <c r="E162" s="70"/>
      <c r="F162" s="70"/>
      <c r="G162" s="70"/>
      <c r="H162" s="70"/>
      <c r="I162" s="50"/>
      <c r="J162" s="27">
        <v>7569</v>
      </c>
      <c r="K162" s="50"/>
      <c r="L162" s="27"/>
      <c r="M162" s="50"/>
      <c r="N162" s="48" t="s">
        <v>37</v>
      </c>
      <c r="O162" s="246">
        <v>9499</v>
      </c>
      <c r="P162" s="142">
        <v>11437</v>
      </c>
      <c r="Q162" s="50"/>
      <c r="R162" s="49" t="s">
        <v>24</v>
      </c>
      <c r="S162" s="118" t="s">
        <v>24</v>
      </c>
      <c r="T162" s="32">
        <v>21487</v>
      </c>
      <c r="U162" s="203">
        <v>25690</v>
      </c>
      <c r="V162" s="207">
        <v>34664</v>
      </c>
      <c r="W162" s="201" t="s">
        <v>46</v>
      </c>
      <c r="X162" s="244">
        <v>8462</v>
      </c>
      <c r="Y162" s="209">
        <v>7915</v>
      </c>
    </row>
    <row r="163" spans="2:27" ht="15" customHeight="1" x14ac:dyDescent="0.25">
      <c r="B163" s="34" t="s">
        <v>180</v>
      </c>
      <c r="C163" s="50"/>
      <c r="D163" s="70">
        <v>7930</v>
      </c>
      <c r="E163" s="70"/>
      <c r="F163" s="70"/>
      <c r="G163" s="70"/>
      <c r="H163" s="70"/>
      <c r="I163" s="50"/>
      <c r="J163" s="27">
        <v>7789</v>
      </c>
      <c r="K163" s="50"/>
      <c r="L163" s="27"/>
      <c r="M163" s="50"/>
      <c r="N163" s="48" t="s">
        <v>37</v>
      </c>
      <c r="O163" s="246">
        <v>9684</v>
      </c>
      <c r="P163" s="142">
        <v>11819</v>
      </c>
      <c r="Q163" s="50"/>
      <c r="R163" s="49" t="s">
        <v>24</v>
      </c>
      <c r="S163" s="118" t="s">
        <v>24</v>
      </c>
      <c r="T163" s="32">
        <v>24912</v>
      </c>
      <c r="U163" s="203">
        <v>27588</v>
      </c>
      <c r="V163" s="207">
        <v>36499</v>
      </c>
      <c r="W163" s="228">
        <v>12715</v>
      </c>
      <c r="X163" s="208">
        <v>8039</v>
      </c>
      <c r="Y163" s="209">
        <v>7815</v>
      </c>
    </row>
    <row r="164" spans="2:27" ht="15" customHeight="1" x14ac:dyDescent="0.25">
      <c r="B164" s="34" t="s">
        <v>181</v>
      </c>
      <c r="C164" s="50"/>
      <c r="D164" s="70">
        <v>7929</v>
      </c>
      <c r="E164" s="70"/>
      <c r="F164" s="70"/>
      <c r="G164" s="70"/>
      <c r="H164" s="70"/>
      <c r="I164" s="50"/>
      <c r="J164" s="27">
        <v>7514</v>
      </c>
      <c r="K164" s="50"/>
      <c r="L164" s="27"/>
      <c r="M164" s="50"/>
      <c r="N164" s="48" t="s">
        <v>37</v>
      </c>
      <c r="O164" s="246">
        <v>9556</v>
      </c>
      <c r="P164" s="142">
        <v>14750</v>
      </c>
      <c r="Q164" s="50"/>
      <c r="R164" s="49" t="s">
        <v>24</v>
      </c>
      <c r="S164" s="118" t="s">
        <v>24</v>
      </c>
      <c r="T164" s="32">
        <v>22208</v>
      </c>
      <c r="U164" s="203">
        <v>26638</v>
      </c>
      <c r="V164" s="207">
        <v>31715</v>
      </c>
      <c r="W164" s="228">
        <v>12099</v>
      </c>
      <c r="X164" s="208">
        <v>8374</v>
      </c>
      <c r="Y164" s="209">
        <v>8220</v>
      </c>
    </row>
    <row r="165" spans="2:27" ht="15" customHeight="1" x14ac:dyDescent="0.25">
      <c r="B165" s="34" t="s">
        <v>182</v>
      </c>
      <c r="C165" s="50"/>
      <c r="D165" s="70">
        <v>7771</v>
      </c>
      <c r="E165" s="70"/>
      <c r="F165" s="70"/>
      <c r="G165" s="70"/>
      <c r="H165" s="70"/>
      <c r="I165" s="50"/>
      <c r="J165" s="27">
        <v>7552</v>
      </c>
      <c r="K165" s="50"/>
      <c r="L165" s="27"/>
      <c r="M165" s="50"/>
      <c r="N165" s="48" t="s">
        <v>37</v>
      </c>
      <c r="O165" s="246">
        <v>9590</v>
      </c>
      <c r="P165" s="142">
        <v>21053</v>
      </c>
      <c r="Q165" s="50"/>
      <c r="R165" s="49" t="s">
        <v>24</v>
      </c>
      <c r="S165" s="118" t="s">
        <v>24</v>
      </c>
      <c r="T165" s="32">
        <v>25827</v>
      </c>
      <c r="U165" s="203">
        <v>31550</v>
      </c>
      <c r="V165" s="207">
        <v>29205</v>
      </c>
      <c r="W165" s="201" t="s">
        <v>24</v>
      </c>
      <c r="X165" s="208">
        <v>7824</v>
      </c>
      <c r="Y165" s="200" t="s">
        <v>37</v>
      </c>
    </row>
    <row r="166" spans="2:27" ht="15" customHeight="1" x14ac:dyDescent="0.25">
      <c r="B166" s="34" t="s">
        <v>183</v>
      </c>
      <c r="C166" s="50"/>
      <c r="D166" s="70">
        <v>7186</v>
      </c>
      <c r="E166" s="70"/>
      <c r="F166" s="70"/>
      <c r="G166" s="70"/>
      <c r="H166" s="70"/>
      <c r="I166" s="50"/>
      <c r="J166" s="27">
        <v>7441</v>
      </c>
      <c r="K166" s="50"/>
      <c r="L166" s="27"/>
      <c r="M166" s="50"/>
      <c r="N166" s="48" t="s">
        <v>37</v>
      </c>
      <c r="O166" s="246">
        <v>8764</v>
      </c>
      <c r="P166" s="142">
        <v>8700</v>
      </c>
      <c r="Q166" s="50"/>
      <c r="R166" s="49" t="s">
        <v>24</v>
      </c>
      <c r="S166" s="32">
        <v>9734</v>
      </c>
      <c r="T166" s="32">
        <v>19523</v>
      </c>
      <c r="U166" s="203">
        <v>21569</v>
      </c>
      <c r="V166" s="207">
        <v>17700</v>
      </c>
      <c r="W166" s="228">
        <v>12093</v>
      </c>
      <c r="X166" s="208">
        <v>8013</v>
      </c>
      <c r="Y166" s="209">
        <v>7996</v>
      </c>
      <c r="AA166" t="s">
        <v>184</v>
      </c>
    </row>
    <row r="167" spans="2:27" ht="15" customHeight="1" x14ac:dyDescent="0.25">
      <c r="B167" s="34" t="s">
        <v>185</v>
      </c>
      <c r="C167" s="50"/>
      <c r="D167" s="70">
        <v>7596</v>
      </c>
      <c r="E167" s="70"/>
      <c r="F167" s="70"/>
      <c r="G167" s="70"/>
      <c r="H167" s="70"/>
      <c r="I167" s="50"/>
      <c r="J167" s="27">
        <v>7406</v>
      </c>
      <c r="K167" s="50"/>
      <c r="L167" s="27"/>
      <c r="M167" s="50"/>
      <c r="N167" s="48" t="s">
        <v>37</v>
      </c>
      <c r="O167" s="246">
        <v>9261</v>
      </c>
      <c r="P167" s="142">
        <v>9563</v>
      </c>
      <c r="Q167" s="50"/>
      <c r="R167" s="49" t="s">
        <v>24</v>
      </c>
      <c r="S167" s="118" t="s">
        <v>24</v>
      </c>
      <c r="T167" s="32">
        <v>24684</v>
      </c>
      <c r="U167" s="203">
        <v>28610</v>
      </c>
      <c r="V167" s="207"/>
      <c r="W167" s="228">
        <v>8530</v>
      </c>
      <c r="X167" s="208">
        <v>8162</v>
      </c>
      <c r="Y167" s="209"/>
    </row>
    <row r="168" spans="2:27" ht="15" customHeight="1" x14ac:dyDescent="0.25">
      <c r="B168" s="34" t="s">
        <v>186</v>
      </c>
      <c r="C168" s="50"/>
      <c r="D168" s="70">
        <v>3194</v>
      </c>
      <c r="E168" s="70"/>
      <c r="F168" s="70"/>
      <c r="G168" s="70"/>
      <c r="H168" s="70"/>
      <c r="I168" s="50"/>
      <c r="J168" s="27">
        <v>5984</v>
      </c>
      <c r="K168" s="50"/>
      <c r="L168" s="27"/>
      <c r="M168" s="50"/>
      <c r="N168" s="48" t="s">
        <v>37</v>
      </c>
      <c r="O168" s="246">
        <v>7316</v>
      </c>
      <c r="P168" s="142">
        <v>5143</v>
      </c>
      <c r="Q168" s="50"/>
      <c r="R168" s="49" t="s">
        <v>24</v>
      </c>
      <c r="S168" s="32">
        <v>12063</v>
      </c>
      <c r="T168" s="32">
        <v>15881</v>
      </c>
      <c r="U168" s="203">
        <v>14932</v>
      </c>
      <c r="V168" s="207"/>
      <c r="W168" s="228">
        <v>6452</v>
      </c>
      <c r="X168" s="208">
        <v>6651</v>
      </c>
      <c r="Y168" s="209"/>
      <c r="AA168" t="s">
        <v>189</v>
      </c>
    </row>
    <row r="169" spans="2:27" ht="15" customHeight="1" x14ac:dyDescent="0.25">
      <c r="B169" s="34" t="s">
        <v>187</v>
      </c>
      <c r="C169" s="50"/>
      <c r="D169" s="70">
        <v>6689</v>
      </c>
      <c r="E169" s="70"/>
      <c r="F169" s="70"/>
      <c r="G169" s="70"/>
      <c r="H169" s="70"/>
      <c r="I169" s="50"/>
      <c r="J169" s="27">
        <v>6827</v>
      </c>
      <c r="K169" s="50"/>
      <c r="L169" s="27"/>
      <c r="M169" s="50"/>
      <c r="N169" s="70">
        <v>6150</v>
      </c>
      <c r="O169" s="246">
        <v>9920</v>
      </c>
      <c r="P169" s="142">
        <v>8387</v>
      </c>
      <c r="Q169" s="50"/>
      <c r="R169" s="49" t="s">
        <v>24</v>
      </c>
      <c r="S169" s="32">
        <v>12236</v>
      </c>
      <c r="T169" s="32">
        <v>10518</v>
      </c>
      <c r="U169" s="203">
        <v>11513</v>
      </c>
      <c r="V169" s="207">
        <v>9967</v>
      </c>
      <c r="W169" s="228">
        <v>7967</v>
      </c>
      <c r="X169" s="208">
        <v>8249</v>
      </c>
      <c r="Y169" s="200" t="s">
        <v>37</v>
      </c>
      <c r="AA169" t="s">
        <v>188</v>
      </c>
    </row>
    <row r="170" spans="2:27" ht="15" customHeight="1" x14ac:dyDescent="0.25">
      <c r="B170" s="34" t="s">
        <v>190</v>
      </c>
      <c r="C170" s="50"/>
      <c r="D170" s="70">
        <v>4871</v>
      </c>
      <c r="E170" s="70"/>
      <c r="F170" s="70"/>
      <c r="G170" s="70"/>
      <c r="H170" s="70"/>
      <c r="I170" s="50"/>
      <c r="J170" s="27">
        <v>5894</v>
      </c>
      <c r="K170" s="50"/>
      <c r="L170" s="27"/>
      <c r="M170" s="50"/>
      <c r="N170" s="70">
        <v>2081</v>
      </c>
      <c r="O170" s="246">
        <v>6612</v>
      </c>
      <c r="P170" s="142">
        <v>1649</v>
      </c>
      <c r="Q170" s="50"/>
      <c r="R170" s="255">
        <v>3182</v>
      </c>
      <c r="S170" s="32">
        <v>6105</v>
      </c>
      <c r="T170" s="32">
        <v>5093</v>
      </c>
      <c r="U170" s="203">
        <v>6238</v>
      </c>
      <c r="V170" s="207">
        <v>1825</v>
      </c>
      <c r="W170" s="228">
        <v>6132</v>
      </c>
      <c r="X170" s="208">
        <v>6078</v>
      </c>
      <c r="Y170" s="209"/>
      <c r="AA170" t="s">
        <v>191</v>
      </c>
    </row>
    <row r="171" spans="2:27" ht="15" customHeight="1" x14ac:dyDescent="0.25">
      <c r="B171" s="34">
        <v>44662</v>
      </c>
      <c r="C171" s="50"/>
      <c r="D171" s="70">
        <v>6737</v>
      </c>
      <c r="E171" s="70"/>
      <c r="F171" s="70"/>
      <c r="G171" s="70"/>
      <c r="H171" s="70"/>
      <c r="I171" s="50"/>
      <c r="J171" s="27">
        <v>6625</v>
      </c>
      <c r="K171" s="50"/>
      <c r="L171" s="27"/>
      <c r="M171" s="50"/>
      <c r="N171" s="70">
        <v>8699</v>
      </c>
      <c r="O171" s="246">
        <v>9402</v>
      </c>
      <c r="P171" s="142">
        <v>7970</v>
      </c>
      <c r="Q171" s="50"/>
      <c r="R171" s="49" t="s">
        <v>24</v>
      </c>
      <c r="S171" s="32">
        <v>11281</v>
      </c>
      <c r="T171" s="32">
        <v>16121</v>
      </c>
      <c r="U171" s="203">
        <v>14342</v>
      </c>
      <c r="V171" s="207"/>
      <c r="W171" s="228">
        <v>9583</v>
      </c>
      <c r="X171" s="208">
        <v>9359</v>
      </c>
      <c r="Y171" s="200" t="s">
        <v>37</v>
      </c>
    </row>
    <row r="172" spans="2:27" ht="15" customHeight="1" x14ac:dyDescent="0.25">
      <c r="B172" s="34">
        <v>44672</v>
      </c>
      <c r="C172" s="50"/>
      <c r="D172" s="70">
        <v>4771</v>
      </c>
      <c r="E172" s="70"/>
      <c r="F172" s="70"/>
      <c r="G172" s="70"/>
      <c r="H172" s="70"/>
      <c r="I172" s="50"/>
      <c r="J172" s="27">
        <v>4679</v>
      </c>
      <c r="K172" s="50"/>
      <c r="L172" s="27"/>
      <c r="M172" s="50"/>
      <c r="N172" s="48" t="s">
        <v>37</v>
      </c>
      <c r="O172" s="246">
        <v>7515</v>
      </c>
      <c r="P172" s="142">
        <v>8467</v>
      </c>
      <c r="Q172" s="50"/>
      <c r="R172" s="49" t="s">
        <v>24</v>
      </c>
      <c r="S172" s="32">
        <v>9424</v>
      </c>
      <c r="T172" s="32">
        <v>12400</v>
      </c>
      <c r="U172" s="203">
        <v>13243</v>
      </c>
      <c r="V172" s="207">
        <v>41711</v>
      </c>
      <c r="W172" s="228">
        <v>7353</v>
      </c>
      <c r="X172" s="208">
        <v>6483</v>
      </c>
      <c r="Y172" s="200" t="s">
        <v>37</v>
      </c>
      <c r="AA172" t="s">
        <v>192</v>
      </c>
    </row>
    <row r="173" spans="2:27" ht="15" customHeight="1" x14ac:dyDescent="0.25">
      <c r="B173" s="34" t="s">
        <v>193</v>
      </c>
      <c r="C173" s="50"/>
      <c r="D173" s="70">
        <v>6963</v>
      </c>
      <c r="E173" s="70"/>
      <c r="F173" s="70"/>
      <c r="G173" s="70"/>
      <c r="H173" s="70"/>
      <c r="I173" s="50"/>
      <c r="J173" s="27">
        <v>7482</v>
      </c>
      <c r="K173" s="50"/>
      <c r="L173" s="27"/>
      <c r="M173" s="50"/>
      <c r="N173" s="48" t="s">
        <v>37</v>
      </c>
      <c r="O173" s="246">
        <v>9066</v>
      </c>
      <c r="P173" s="142">
        <v>8562</v>
      </c>
      <c r="Q173" s="50"/>
      <c r="R173" s="49" t="s">
        <v>24</v>
      </c>
      <c r="S173" s="32">
        <v>12123</v>
      </c>
      <c r="T173" s="32">
        <v>15500</v>
      </c>
      <c r="U173" s="203">
        <v>23382</v>
      </c>
      <c r="V173" s="207">
        <v>48360</v>
      </c>
      <c r="W173" s="228">
        <v>11232</v>
      </c>
      <c r="X173" s="208">
        <v>8809</v>
      </c>
      <c r="Y173" s="200" t="s">
        <v>37</v>
      </c>
    </row>
    <row r="174" spans="2:27" ht="15" customHeight="1" x14ac:dyDescent="0.25">
      <c r="B174" s="34">
        <v>44686</v>
      </c>
      <c r="C174" s="50"/>
      <c r="D174" s="70">
        <v>4742</v>
      </c>
      <c r="E174" s="70"/>
      <c r="F174" s="70"/>
      <c r="G174" s="70"/>
      <c r="H174" s="70"/>
      <c r="I174" s="50"/>
      <c r="J174" s="27">
        <v>4546</v>
      </c>
      <c r="K174" s="50"/>
      <c r="L174" s="27"/>
      <c r="M174" s="50"/>
      <c r="N174" s="70">
        <v>6707</v>
      </c>
      <c r="O174" s="246">
        <v>6630</v>
      </c>
      <c r="P174" s="142">
        <v>8479</v>
      </c>
      <c r="Q174" s="50"/>
      <c r="R174" s="49" t="s">
        <v>24</v>
      </c>
      <c r="S174" s="32">
        <v>7527</v>
      </c>
      <c r="T174" s="32">
        <v>11010</v>
      </c>
      <c r="U174" s="203">
        <v>15343</v>
      </c>
      <c r="V174" s="207">
        <v>21508</v>
      </c>
      <c r="W174" s="228">
        <v>9445</v>
      </c>
      <c r="X174" s="208">
        <v>6969</v>
      </c>
      <c r="Y174" s="200" t="s">
        <v>37</v>
      </c>
      <c r="AA174" t="s">
        <v>195</v>
      </c>
    </row>
    <row r="175" spans="2:27" ht="15" customHeight="1" x14ac:dyDescent="0.25">
      <c r="B175" s="34" t="s">
        <v>196</v>
      </c>
      <c r="C175" s="50"/>
      <c r="D175" s="70">
        <v>7574</v>
      </c>
      <c r="E175" s="70"/>
      <c r="F175" s="70"/>
      <c r="G175" s="70"/>
      <c r="H175" s="70"/>
      <c r="I175" s="50"/>
      <c r="J175" s="27">
        <v>7624</v>
      </c>
      <c r="K175" s="50"/>
      <c r="L175" s="27"/>
      <c r="M175" s="50"/>
      <c r="N175" s="48" t="s">
        <v>37</v>
      </c>
      <c r="O175" s="246">
        <v>9549</v>
      </c>
      <c r="P175" s="142">
        <v>9308</v>
      </c>
      <c r="Q175" s="50"/>
      <c r="R175" s="49" t="s">
        <v>24</v>
      </c>
      <c r="S175" s="32">
        <v>15499</v>
      </c>
      <c r="T175" s="32">
        <v>13820</v>
      </c>
      <c r="U175" s="203">
        <v>20939</v>
      </c>
      <c r="V175" s="207">
        <v>36630</v>
      </c>
      <c r="W175" s="201" t="s">
        <v>24</v>
      </c>
      <c r="X175" s="208">
        <v>8692</v>
      </c>
      <c r="Y175" s="260" t="s">
        <v>37</v>
      </c>
    </row>
    <row r="176" spans="2:27" ht="15" customHeight="1" x14ac:dyDescent="0.25">
      <c r="B176" s="34" t="s">
        <v>197</v>
      </c>
      <c r="C176" s="50"/>
      <c r="D176" s="70">
        <v>7651</v>
      </c>
      <c r="E176" s="70"/>
      <c r="F176" s="70"/>
      <c r="G176" s="70"/>
      <c r="H176" s="70"/>
      <c r="I176" s="50"/>
      <c r="J176" s="27">
        <v>7849</v>
      </c>
      <c r="K176" s="50"/>
      <c r="L176" s="27"/>
      <c r="M176" s="50"/>
      <c r="N176" s="48" t="s">
        <v>37</v>
      </c>
      <c r="O176" s="246">
        <v>9689</v>
      </c>
      <c r="P176" s="142">
        <v>9391</v>
      </c>
      <c r="Q176" s="50"/>
      <c r="R176" s="49" t="s">
        <v>24</v>
      </c>
      <c r="S176" s="32">
        <v>14879</v>
      </c>
      <c r="T176" s="32">
        <v>14020</v>
      </c>
      <c r="U176" s="203">
        <v>22850</v>
      </c>
      <c r="V176" s="207">
        <v>37877</v>
      </c>
      <c r="W176" s="201" t="s">
        <v>24</v>
      </c>
      <c r="X176" s="208">
        <v>8998</v>
      </c>
      <c r="Y176" s="200" t="s">
        <v>37</v>
      </c>
    </row>
    <row r="177" spans="2:25" ht="15" customHeight="1" x14ac:dyDescent="0.25">
      <c r="B177" s="34" t="s">
        <v>198</v>
      </c>
      <c r="C177" s="50"/>
      <c r="D177" s="70">
        <v>6987</v>
      </c>
      <c r="E177" s="70"/>
      <c r="F177" s="70"/>
      <c r="G177" s="70"/>
      <c r="H177" s="70"/>
      <c r="I177" s="50"/>
      <c r="J177" s="27">
        <v>8023</v>
      </c>
      <c r="K177" s="50"/>
      <c r="L177" s="27"/>
      <c r="M177" s="50"/>
      <c r="N177" s="48" t="s">
        <v>37</v>
      </c>
      <c r="O177" s="246">
        <v>9204</v>
      </c>
      <c r="P177" s="142">
        <v>9749</v>
      </c>
      <c r="Q177" s="50"/>
      <c r="R177" s="49" t="s">
        <v>24</v>
      </c>
      <c r="S177" s="32">
        <v>55133</v>
      </c>
      <c r="T177" s="32">
        <v>19157</v>
      </c>
      <c r="U177" s="203">
        <v>29373</v>
      </c>
      <c r="V177" s="207">
        <v>43770</v>
      </c>
      <c r="W177" s="228">
        <v>9666</v>
      </c>
      <c r="X177" s="208">
        <v>8387</v>
      </c>
      <c r="Y177" s="200" t="s">
        <v>37</v>
      </c>
    </row>
    <row r="178" spans="2:25" ht="15" customHeight="1" x14ac:dyDescent="0.25">
      <c r="B178" s="34">
        <v>44714</v>
      </c>
      <c r="C178" s="50"/>
      <c r="D178" s="70">
        <v>6647</v>
      </c>
      <c r="E178" s="70"/>
      <c r="F178" s="70"/>
      <c r="G178" s="70"/>
      <c r="H178" s="70"/>
      <c r="I178" s="50"/>
      <c r="J178" s="27">
        <v>7039</v>
      </c>
      <c r="K178" s="50"/>
      <c r="L178" s="27"/>
      <c r="M178" s="50"/>
      <c r="N178" s="48" t="s">
        <v>37</v>
      </c>
      <c r="O178" s="246">
        <v>7876</v>
      </c>
      <c r="P178" s="142">
        <v>45835</v>
      </c>
      <c r="Q178" s="50"/>
      <c r="R178" s="49" t="s">
        <v>24</v>
      </c>
      <c r="S178" s="262">
        <v>47792</v>
      </c>
      <c r="T178" s="32">
        <v>16141</v>
      </c>
      <c r="U178" s="203">
        <v>24555</v>
      </c>
      <c r="V178" s="207">
        <v>39920</v>
      </c>
      <c r="W178" s="228"/>
      <c r="X178" s="244">
        <v>8599</v>
      </c>
      <c r="Y178" s="200" t="s">
        <v>37</v>
      </c>
    </row>
    <row r="179" spans="2:25" ht="15" customHeight="1" x14ac:dyDescent="0.25">
      <c r="B179" s="34">
        <v>44715</v>
      </c>
      <c r="C179" s="50"/>
      <c r="D179" s="70">
        <v>6757</v>
      </c>
      <c r="E179" s="70"/>
      <c r="F179" s="70"/>
      <c r="G179" s="70"/>
      <c r="H179" s="70"/>
      <c r="I179" s="50"/>
      <c r="J179" s="27">
        <v>6974</v>
      </c>
      <c r="K179" s="50"/>
      <c r="L179" s="27"/>
      <c r="M179" s="50"/>
      <c r="N179" s="48" t="s">
        <v>37</v>
      </c>
      <c r="O179" s="246">
        <v>7889</v>
      </c>
      <c r="P179" s="142">
        <v>45748</v>
      </c>
      <c r="Q179" s="50"/>
      <c r="R179" s="49"/>
      <c r="S179" s="32"/>
      <c r="T179" s="32">
        <v>15935</v>
      </c>
      <c r="U179" s="203">
        <v>27278</v>
      </c>
      <c r="V179" s="207">
        <v>53529</v>
      </c>
      <c r="W179" s="228"/>
      <c r="X179" s="208">
        <v>8957</v>
      </c>
      <c r="Y179" s="209"/>
    </row>
    <row r="180" spans="2:25" ht="15" customHeight="1" x14ac:dyDescent="0.25">
      <c r="B180" s="34">
        <v>44716</v>
      </c>
      <c r="C180" s="50"/>
      <c r="D180" s="70">
        <v>7140</v>
      </c>
      <c r="E180" s="70"/>
      <c r="F180" s="70"/>
      <c r="G180" s="70"/>
      <c r="H180" s="70"/>
      <c r="I180" s="50"/>
      <c r="J180" s="27">
        <v>7655</v>
      </c>
      <c r="K180" s="50"/>
      <c r="L180" s="27"/>
      <c r="M180" s="50"/>
      <c r="N180" s="48" t="s">
        <v>37</v>
      </c>
      <c r="O180" s="246">
        <v>8483</v>
      </c>
      <c r="P180" s="142">
        <v>45301</v>
      </c>
      <c r="Q180" s="50"/>
      <c r="R180" s="49"/>
      <c r="S180" s="32"/>
      <c r="T180" s="32">
        <v>15337</v>
      </c>
      <c r="U180" s="203">
        <v>25903</v>
      </c>
      <c r="V180" s="207">
        <v>48163</v>
      </c>
      <c r="W180" s="228"/>
      <c r="X180" s="208">
        <v>8628</v>
      </c>
      <c r="Y180" s="209"/>
    </row>
    <row r="181" spans="2:25" ht="15" customHeight="1" x14ac:dyDescent="0.25">
      <c r="B181" s="34">
        <v>44717</v>
      </c>
      <c r="C181" s="50"/>
      <c r="D181" s="70">
        <v>7052</v>
      </c>
      <c r="E181" s="70"/>
      <c r="F181" s="70"/>
      <c r="G181" s="70"/>
      <c r="H181" s="70"/>
      <c r="I181" s="50"/>
      <c r="J181" s="27">
        <v>7810</v>
      </c>
      <c r="K181" s="50"/>
      <c r="L181" s="27"/>
      <c r="M181" s="50"/>
      <c r="N181" s="48" t="s">
        <v>37</v>
      </c>
      <c r="O181" s="246">
        <v>8483</v>
      </c>
      <c r="P181" s="142">
        <v>46422</v>
      </c>
      <c r="Q181" s="50"/>
      <c r="R181" s="49"/>
      <c r="S181" s="32"/>
      <c r="T181" s="32">
        <v>22803</v>
      </c>
      <c r="U181" s="203">
        <v>29907</v>
      </c>
      <c r="V181" s="207">
        <v>50291</v>
      </c>
      <c r="W181" s="228"/>
      <c r="X181" s="208">
        <v>8606</v>
      </c>
      <c r="Y181" s="209"/>
    </row>
    <row r="182" spans="2:25" ht="15" customHeight="1" x14ac:dyDescent="0.25">
      <c r="B182" s="34">
        <v>44718</v>
      </c>
      <c r="C182" s="50"/>
      <c r="D182" s="70">
        <v>7439</v>
      </c>
      <c r="E182" s="70"/>
      <c r="F182" s="70"/>
      <c r="G182" s="70"/>
      <c r="H182" s="70"/>
      <c r="I182" s="50"/>
      <c r="J182" s="27">
        <v>7878</v>
      </c>
      <c r="K182" s="50"/>
      <c r="L182" s="27"/>
      <c r="M182" s="50"/>
      <c r="N182" s="48" t="s">
        <v>37</v>
      </c>
      <c r="O182" s="246">
        <v>8852</v>
      </c>
      <c r="P182" s="142">
        <v>53647</v>
      </c>
      <c r="Q182" s="50"/>
      <c r="R182" s="49"/>
      <c r="S182" s="32"/>
      <c r="T182" s="32">
        <v>18696</v>
      </c>
      <c r="U182" s="203">
        <v>26517</v>
      </c>
      <c r="V182" s="207">
        <v>55653</v>
      </c>
      <c r="W182" s="228"/>
      <c r="X182" s="208">
        <v>9290</v>
      </c>
      <c r="Y182" s="209"/>
    </row>
    <row r="183" spans="2:25" ht="15" customHeight="1" x14ac:dyDescent="0.25">
      <c r="B183" s="34">
        <v>44719</v>
      </c>
      <c r="C183" s="50"/>
      <c r="D183" s="70">
        <v>6163</v>
      </c>
      <c r="E183" s="70"/>
      <c r="F183" s="70"/>
      <c r="G183" s="70"/>
      <c r="H183" s="70"/>
      <c r="I183" s="50"/>
      <c r="J183" s="27">
        <v>6735</v>
      </c>
      <c r="K183" s="50"/>
      <c r="L183" s="27"/>
      <c r="M183" s="50"/>
      <c r="N183" s="48" t="s">
        <v>37</v>
      </c>
      <c r="O183" s="246">
        <v>7427</v>
      </c>
      <c r="P183" s="142">
        <v>48133</v>
      </c>
      <c r="Q183" s="50"/>
      <c r="R183" s="49" t="s">
        <v>24</v>
      </c>
      <c r="S183" s="118" t="s">
        <v>24</v>
      </c>
      <c r="T183" s="32">
        <v>16349</v>
      </c>
      <c r="U183" s="203">
        <v>22677</v>
      </c>
      <c r="V183" s="207">
        <v>45928</v>
      </c>
      <c r="W183" s="201" t="s">
        <v>24</v>
      </c>
      <c r="X183" s="208">
        <v>7683</v>
      </c>
      <c r="Y183" s="200" t="s">
        <v>37</v>
      </c>
    </row>
    <row r="184" spans="2:25" ht="15" customHeight="1" x14ac:dyDescent="0.25">
      <c r="B184" s="34">
        <v>44720</v>
      </c>
      <c r="C184" s="50"/>
      <c r="D184" s="70">
        <v>7010</v>
      </c>
      <c r="E184" s="70"/>
      <c r="F184" s="70"/>
      <c r="G184" s="70"/>
      <c r="H184" s="70"/>
      <c r="I184" s="50"/>
      <c r="J184" s="27">
        <v>7428</v>
      </c>
      <c r="K184" s="50"/>
      <c r="L184" s="27"/>
      <c r="M184" s="50"/>
      <c r="N184" s="48" t="s">
        <v>37</v>
      </c>
      <c r="O184" s="246">
        <v>8332</v>
      </c>
      <c r="P184" s="142">
        <v>51568</v>
      </c>
      <c r="Q184" s="50"/>
      <c r="R184" s="49"/>
      <c r="S184" s="32"/>
      <c r="T184" s="32">
        <v>18248</v>
      </c>
      <c r="U184" s="203">
        <v>26371</v>
      </c>
      <c r="V184" s="207">
        <v>49312</v>
      </c>
      <c r="W184" s="228"/>
      <c r="X184" s="208">
        <v>9357</v>
      </c>
      <c r="Y184" s="209"/>
    </row>
    <row r="185" spans="2:25" ht="15" customHeight="1" x14ac:dyDescent="0.25">
      <c r="B185" s="34">
        <v>44721</v>
      </c>
      <c r="C185" s="50"/>
      <c r="D185" s="27">
        <v>6902</v>
      </c>
      <c r="E185" s="27"/>
      <c r="F185" s="27"/>
      <c r="G185" s="27"/>
      <c r="H185" s="27"/>
      <c r="I185" s="50"/>
      <c r="J185" s="27">
        <v>7388</v>
      </c>
      <c r="K185" s="50"/>
      <c r="L185" s="27"/>
      <c r="M185" s="50"/>
      <c r="N185" s="48" t="s">
        <v>37</v>
      </c>
      <c r="O185" s="28">
        <v>8287</v>
      </c>
      <c r="P185" s="29">
        <v>53867</v>
      </c>
      <c r="Q185" s="50"/>
      <c r="R185" s="31"/>
      <c r="S185" s="32"/>
      <c r="T185" s="32">
        <v>19319</v>
      </c>
      <c r="U185" s="203">
        <v>27551</v>
      </c>
      <c r="V185" s="207">
        <v>55938</v>
      </c>
      <c r="W185" s="228"/>
      <c r="X185" s="244">
        <v>9786</v>
      </c>
      <c r="Y185" s="209"/>
    </row>
    <row r="186" spans="2:25" ht="15" customHeight="1" x14ac:dyDescent="0.25">
      <c r="B186" s="34">
        <v>44722</v>
      </c>
      <c r="C186" s="50"/>
      <c r="D186" s="27">
        <v>6826</v>
      </c>
      <c r="E186" s="27"/>
      <c r="F186" s="27"/>
      <c r="G186" s="27"/>
      <c r="H186" s="27"/>
      <c r="I186" s="50"/>
      <c r="J186" s="27">
        <v>7265</v>
      </c>
      <c r="K186" s="50"/>
      <c r="L186" s="27"/>
      <c r="M186" s="50"/>
      <c r="N186" s="48" t="s">
        <v>37</v>
      </c>
      <c r="O186" s="28">
        <v>8136</v>
      </c>
      <c r="P186" s="29">
        <v>50688</v>
      </c>
      <c r="Q186" s="50"/>
      <c r="R186" s="31"/>
      <c r="S186" s="32"/>
      <c r="T186" s="32">
        <v>18223</v>
      </c>
      <c r="U186" s="203">
        <v>26974</v>
      </c>
      <c r="V186" s="207">
        <v>49131</v>
      </c>
      <c r="W186" s="228"/>
      <c r="X186" s="244">
        <v>9131</v>
      </c>
      <c r="Y186" s="209"/>
    </row>
    <row r="187" spans="2:25" ht="15" customHeight="1" x14ac:dyDescent="0.25">
      <c r="B187" s="34">
        <v>44723</v>
      </c>
      <c r="C187" s="50"/>
      <c r="D187" s="27">
        <v>6886</v>
      </c>
      <c r="E187" s="27"/>
      <c r="F187" s="27"/>
      <c r="G187" s="27"/>
      <c r="H187" s="27"/>
      <c r="I187" s="50"/>
      <c r="J187" s="27">
        <v>7231</v>
      </c>
      <c r="K187" s="50"/>
      <c r="L187" s="27"/>
      <c r="M187" s="50"/>
      <c r="N187" s="48" t="s">
        <v>37</v>
      </c>
      <c r="O187" s="28">
        <v>8086</v>
      </c>
      <c r="P187" s="29">
        <v>46097</v>
      </c>
      <c r="Q187" s="50"/>
      <c r="R187" s="31"/>
      <c r="S187" s="32"/>
      <c r="T187" s="32">
        <v>19213</v>
      </c>
      <c r="U187" s="203">
        <v>27989</v>
      </c>
      <c r="V187" s="207">
        <v>47296</v>
      </c>
      <c r="W187" s="228"/>
      <c r="X187" s="244">
        <v>9303</v>
      </c>
      <c r="Y187" s="209"/>
    </row>
    <row r="188" spans="2:25" ht="15" customHeight="1" x14ac:dyDescent="0.25">
      <c r="B188" s="34">
        <v>44724</v>
      </c>
      <c r="C188" s="50"/>
      <c r="D188" s="70">
        <v>6731</v>
      </c>
      <c r="E188" s="70"/>
      <c r="F188" s="70"/>
      <c r="G188" s="70"/>
      <c r="H188" s="70"/>
      <c r="I188" s="50"/>
      <c r="J188" s="27">
        <v>7234</v>
      </c>
      <c r="K188" s="50"/>
      <c r="L188" s="27"/>
      <c r="M188" s="50"/>
      <c r="N188" s="48" t="s">
        <v>37</v>
      </c>
      <c r="O188" s="246">
        <v>8073</v>
      </c>
      <c r="P188" s="142">
        <v>45088</v>
      </c>
      <c r="Q188" s="50"/>
      <c r="R188" s="49"/>
      <c r="S188" s="32"/>
      <c r="T188" s="32">
        <v>18521</v>
      </c>
      <c r="U188" s="203">
        <v>28624</v>
      </c>
      <c r="V188" s="207">
        <v>46662</v>
      </c>
      <c r="W188" s="228"/>
      <c r="X188" s="208">
        <v>9352</v>
      </c>
      <c r="Y188" s="209"/>
    </row>
    <row r="189" spans="2:25" ht="15" customHeight="1" x14ac:dyDescent="0.25">
      <c r="B189" s="34">
        <v>44725</v>
      </c>
      <c r="C189" s="50"/>
      <c r="D189" s="70">
        <v>6598</v>
      </c>
      <c r="E189" s="70"/>
      <c r="F189" s="70"/>
      <c r="G189" s="70"/>
      <c r="H189" s="70"/>
      <c r="I189" s="50"/>
      <c r="J189" s="27">
        <v>7024</v>
      </c>
      <c r="K189" s="50"/>
      <c r="L189" s="27"/>
      <c r="M189" s="50"/>
      <c r="N189" s="48" t="s">
        <v>37</v>
      </c>
      <c r="O189" s="246">
        <v>8548</v>
      </c>
      <c r="P189" s="142">
        <v>45527</v>
      </c>
      <c r="Q189" s="50"/>
      <c r="R189" s="49"/>
      <c r="S189" s="32"/>
      <c r="T189" s="32">
        <v>19002</v>
      </c>
      <c r="U189" s="203">
        <v>24548</v>
      </c>
      <c r="V189" s="207">
        <v>45374</v>
      </c>
      <c r="W189" s="228"/>
      <c r="X189" s="208">
        <v>8417</v>
      </c>
      <c r="Y189" s="209"/>
    </row>
    <row r="190" spans="2:25" x14ac:dyDescent="0.25">
      <c r="B190" s="34">
        <v>44726</v>
      </c>
      <c r="C190" s="50"/>
      <c r="D190" s="70">
        <v>7116</v>
      </c>
      <c r="E190" s="70"/>
      <c r="F190" s="70"/>
      <c r="G190" s="70"/>
      <c r="H190" s="70"/>
      <c r="I190" s="50"/>
      <c r="J190" s="27">
        <v>7921</v>
      </c>
      <c r="K190" s="50"/>
      <c r="L190" s="27"/>
      <c r="M190" s="50"/>
      <c r="N190" s="48" t="s">
        <v>37</v>
      </c>
      <c r="O190" s="246">
        <v>8690</v>
      </c>
      <c r="P190" s="54" t="s">
        <v>199</v>
      </c>
      <c r="Q190" s="50"/>
      <c r="R190" s="49"/>
      <c r="S190" s="32"/>
      <c r="T190" s="32">
        <v>20223</v>
      </c>
      <c r="U190" s="203">
        <v>27398</v>
      </c>
      <c r="V190" s="207">
        <v>57795</v>
      </c>
      <c r="W190" s="228"/>
      <c r="X190" s="208">
        <v>9114</v>
      </c>
      <c r="Y190" s="209"/>
    </row>
    <row r="191" spans="2:25" x14ac:dyDescent="0.25">
      <c r="B191" s="34">
        <v>44727</v>
      </c>
      <c r="C191" s="50"/>
      <c r="D191" s="70">
        <v>7254</v>
      </c>
      <c r="E191" s="70"/>
      <c r="F191" s="70"/>
      <c r="G191" s="70"/>
      <c r="H191" s="70"/>
      <c r="I191" s="50"/>
      <c r="J191" s="27">
        <v>7693</v>
      </c>
      <c r="K191" s="50"/>
      <c r="L191" s="27"/>
      <c r="M191" s="50"/>
      <c r="N191" s="48" t="s">
        <v>37</v>
      </c>
      <c r="O191" s="246">
        <v>8520</v>
      </c>
      <c r="P191" s="54" t="s">
        <v>199</v>
      </c>
      <c r="Q191" s="50"/>
      <c r="R191" s="49"/>
      <c r="S191" s="118"/>
      <c r="T191" s="32">
        <v>18998</v>
      </c>
      <c r="U191" s="203">
        <v>29012</v>
      </c>
      <c r="V191" s="280" t="s">
        <v>199</v>
      </c>
      <c r="W191" s="228"/>
      <c r="X191" s="244">
        <v>8428</v>
      </c>
      <c r="Y191" s="209"/>
    </row>
    <row r="192" spans="2:25" x14ac:dyDescent="0.25">
      <c r="B192" s="34">
        <v>44728</v>
      </c>
      <c r="C192" s="50"/>
      <c r="D192" s="27">
        <v>6110</v>
      </c>
      <c r="E192" s="27"/>
      <c r="F192" s="27"/>
      <c r="G192" s="27"/>
      <c r="H192" s="27"/>
      <c r="I192" s="50"/>
      <c r="J192" s="27">
        <v>6610</v>
      </c>
      <c r="K192" s="50"/>
      <c r="L192" s="27"/>
      <c r="M192" s="50"/>
      <c r="N192" s="27">
        <v>7210</v>
      </c>
      <c r="O192" s="28">
        <v>7270</v>
      </c>
      <c r="P192" s="54" t="s">
        <v>199</v>
      </c>
      <c r="Q192" s="50"/>
      <c r="R192" s="49" t="s">
        <v>24</v>
      </c>
      <c r="S192" s="118" t="s">
        <v>24</v>
      </c>
      <c r="T192" s="32">
        <v>16230</v>
      </c>
      <c r="U192" s="203">
        <v>24350</v>
      </c>
      <c r="V192" s="171" t="s">
        <v>199</v>
      </c>
      <c r="W192" s="201" t="s">
        <v>24</v>
      </c>
      <c r="X192" s="244">
        <v>7220</v>
      </c>
      <c r="Y192" s="200" t="s">
        <v>37</v>
      </c>
    </row>
    <row r="193" spans="2:27" x14ac:dyDescent="0.25">
      <c r="B193" s="34">
        <v>44729</v>
      </c>
      <c r="C193" s="50"/>
      <c r="D193" s="70">
        <v>7290</v>
      </c>
      <c r="E193" s="70"/>
      <c r="F193" s="70"/>
      <c r="G193" s="70"/>
      <c r="H193" s="70"/>
      <c r="I193" s="50"/>
      <c r="J193" s="27">
        <v>7820</v>
      </c>
      <c r="K193" s="50"/>
      <c r="L193" s="27"/>
      <c r="M193" s="50"/>
      <c r="N193" s="48" t="s">
        <v>37</v>
      </c>
      <c r="O193" s="246">
        <v>8740</v>
      </c>
      <c r="P193" s="54" t="s">
        <v>199</v>
      </c>
      <c r="Q193" s="50"/>
      <c r="R193" s="49"/>
      <c r="S193" s="32"/>
      <c r="T193" s="32">
        <v>20350</v>
      </c>
      <c r="U193" s="203">
        <v>28560</v>
      </c>
      <c r="V193" s="171" t="s">
        <v>199</v>
      </c>
      <c r="W193" s="228"/>
      <c r="X193" s="208">
        <v>8570</v>
      </c>
      <c r="Y193" s="209"/>
    </row>
    <row r="194" spans="2:27" x14ac:dyDescent="0.25">
      <c r="B194" s="34">
        <v>44730</v>
      </c>
      <c r="C194" s="50"/>
      <c r="D194" s="70">
        <v>6780</v>
      </c>
      <c r="E194" s="70"/>
      <c r="F194" s="70"/>
      <c r="G194" s="70"/>
      <c r="H194" s="70"/>
      <c r="I194" s="50"/>
      <c r="J194" s="27">
        <v>7290</v>
      </c>
      <c r="K194" s="50"/>
      <c r="L194" s="27"/>
      <c r="M194" s="50"/>
      <c r="N194" s="48" t="s">
        <v>37</v>
      </c>
      <c r="O194" s="246">
        <v>8483</v>
      </c>
      <c r="P194" s="54" t="s">
        <v>199</v>
      </c>
      <c r="Q194" s="50"/>
      <c r="R194" s="49"/>
      <c r="S194" s="32"/>
      <c r="T194" s="32">
        <v>19300</v>
      </c>
      <c r="U194" s="203">
        <v>26780</v>
      </c>
      <c r="V194" s="171" t="s">
        <v>199</v>
      </c>
      <c r="W194" s="228"/>
      <c r="X194" s="208">
        <v>7820</v>
      </c>
      <c r="Y194" s="209"/>
    </row>
    <row r="195" spans="2:27" x14ac:dyDescent="0.25">
      <c r="B195" s="34">
        <v>44731</v>
      </c>
      <c r="C195" s="50"/>
      <c r="D195" s="70">
        <v>6610</v>
      </c>
      <c r="E195" s="70"/>
      <c r="F195" s="70"/>
      <c r="G195" s="70"/>
      <c r="H195" s="70"/>
      <c r="I195" s="50"/>
      <c r="J195" s="27">
        <v>7690</v>
      </c>
      <c r="K195" s="50"/>
      <c r="L195" s="27"/>
      <c r="M195" s="50"/>
      <c r="N195" s="48" t="s">
        <v>37</v>
      </c>
      <c r="O195" s="246">
        <v>8110</v>
      </c>
      <c r="P195" s="54" t="s">
        <v>199</v>
      </c>
      <c r="Q195" s="50"/>
      <c r="R195" s="49"/>
      <c r="S195" s="32"/>
      <c r="T195" s="32">
        <v>20540</v>
      </c>
      <c r="U195" s="203">
        <v>26920</v>
      </c>
      <c r="V195" s="171" t="s">
        <v>199</v>
      </c>
      <c r="W195" s="228"/>
      <c r="X195" s="208">
        <v>7870</v>
      </c>
      <c r="Y195" s="209"/>
    </row>
    <row r="196" spans="2:27" x14ac:dyDescent="0.25">
      <c r="B196" s="34">
        <v>44732</v>
      </c>
      <c r="C196" s="50"/>
      <c r="D196" s="70">
        <v>7080</v>
      </c>
      <c r="E196" s="70"/>
      <c r="F196" s="70"/>
      <c r="G196" s="70"/>
      <c r="H196" s="70"/>
      <c r="I196" s="50"/>
      <c r="J196" s="27">
        <v>7310</v>
      </c>
      <c r="K196" s="50"/>
      <c r="L196" s="27"/>
      <c r="M196" s="50"/>
      <c r="N196" s="48" t="s">
        <v>37</v>
      </c>
      <c r="O196" s="246">
        <v>8020</v>
      </c>
      <c r="P196" s="54" t="s">
        <v>199</v>
      </c>
      <c r="Q196" s="50"/>
      <c r="R196" s="49"/>
      <c r="S196" s="32"/>
      <c r="T196" s="32">
        <v>20230</v>
      </c>
      <c r="U196" s="203">
        <v>25800</v>
      </c>
      <c r="V196" s="171" t="s">
        <v>199</v>
      </c>
      <c r="W196" s="228"/>
      <c r="X196" s="208">
        <v>7910</v>
      </c>
      <c r="Y196" s="209"/>
    </row>
    <row r="197" spans="2:27" x14ac:dyDescent="0.25">
      <c r="B197" s="34">
        <v>44733</v>
      </c>
      <c r="C197" s="50"/>
      <c r="D197" s="70">
        <v>6432</v>
      </c>
      <c r="E197" s="70"/>
      <c r="F197" s="70"/>
      <c r="G197" s="70"/>
      <c r="H197" s="70"/>
      <c r="I197" s="50"/>
      <c r="J197" s="27">
        <v>6891</v>
      </c>
      <c r="K197" s="50"/>
      <c r="L197" s="27"/>
      <c r="M197" s="50"/>
      <c r="N197" s="48" t="s">
        <v>37</v>
      </c>
      <c r="O197" s="246">
        <v>7660</v>
      </c>
      <c r="P197" s="54" t="s">
        <v>199</v>
      </c>
      <c r="Q197" s="50"/>
      <c r="R197" s="49"/>
      <c r="S197" s="32"/>
      <c r="T197" s="32">
        <v>20112</v>
      </c>
      <c r="U197" s="203">
        <v>29563</v>
      </c>
      <c r="V197" s="171" t="s">
        <v>199</v>
      </c>
      <c r="W197" s="228"/>
      <c r="X197" s="208">
        <v>8318</v>
      </c>
      <c r="Y197" s="209"/>
    </row>
    <row r="198" spans="2:27" x14ac:dyDescent="0.25">
      <c r="B198" s="34">
        <v>44734</v>
      </c>
      <c r="C198" s="50"/>
      <c r="D198" s="70">
        <v>6293</v>
      </c>
      <c r="E198" s="70"/>
      <c r="F198" s="70"/>
      <c r="G198" s="70"/>
      <c r="H198" s="70"/>
      <c r="I198" s="50"/>
      <c r="J198" s="27">
        <v>6656</v>
      </c>
      <c r="K198" s="50"/>
      <c r="L198" s="27"/>
      <c r="M198" s="50"/>
      <c r="N198" s="48" t="s">
        <v>37</v>
      </c>
      <c r="O198" s="246">
        <v>7434</v>
      </c>
      <c r="P198" s="54" t="s">
        <v>199</v>
      </c>
      <c r="Q198" s="50"/>
      <c r="R198" s="49" t="s">
        <v>24</v>
      </c>
      <c r="S198" s="118" t="s">
        <v>24</v>
      </c>
      <c r="T198" s="32">
        <v>18402</v>
      </c>
      <c r="U198" s="203">
        <v>28757</v>
      </c>
      <c r="V198" s="171" t="s">
        <v>199</v>
      </c>
      <c r="W198" s="201" t="s">
        <v>24</v>
      </c>
      <c r="X198" s="208">
        <v>8494</v>
      </c>
      <c r="Y198" s="200" t="s">
        <v>37</v>
      </c>
      <c r="AA198" t="s">
        <v>200</v>
      </c>
    </row>
    <row r="199" spans="2:27" x14ac:dyDescent="0.25">
      <c r="B199" s="34">
        <v>44735</v>
      </c>
      <c r="C199" s="50"/>
      <c r="D199" s="70">
        <v>6749</v>
      </c>
      <c r="E199" s="70"/>
      <c r="F199" s="70"/>
      <c r="G199" s="70"/>
      <c r="H199" s="70"/>
      <c r="I199" s="50"/>
      <c r="J199" s="27">
        <v>6497</v>
      </c>
      <c r="K199" s="50"/>
      <c r="L199" s="27"/>
      <c r="M199" s="50"/>
      <c r="N199" s="48" t="s">
        <v>37</v>
      </c>
      <c r="O199" s="246">
        <v>7487</v>
      </c>
      <c r="P199" s="54" t="s">
        <v>199</v>
      </c>
      <c r="Q199" s="50"/>
      <c r="R199" s="49"/>
      <c r="S199" s="32"/>
      <c r="T199" s="32">
        <v>19226</v>
      </c>
      <c r="U199" s="203">
        <v>27861</v>
      </c>
      <c r="V199" s="171" t="s">
        <v>199</v>
      </c>
      <c r="W199" s="228"/>
      <c r="X199" s="208">
        <v>8170</v>
      </c>
      <c r="Y199" s="209"/>
    </row>
    <row r="200" spans="2:27" x14ac:dyDescent="0.25">
      <c r="B200" s="34">
        <v>44736</v>
      </c>
      <c r="C200" s="50"/>
      <c r="D200" s="70">
        <v>6951</v>
      </c>
      <c r="E200" s="70"/>
      <c r="F200" s="70"/>
      <c r="G200" s="70"/>
      <c r="H200" s="70"/>
      <c r="I200" s="50"/>
      <c r="J200" s="27">
        <v>7186</v>
      </c>
      <c r="K200" s="50"/>
      <c r="L200" s="27"/>
      <c r="M200" s="50"/>
      <c r="N200" s="48" t="s">
        <v>37</v>
      </c>
      <c r="O200" s="246">
        <v>8083</v>
      </c>
      <c r="P200" s="54" t="s">
        <v>199</v>
      </c>
      <c r="Q200" s="50"/>
      <c r="R200" s="49"/>
      <c r="S200" s="32"/>
      <c r="T200" s="32">
        <v>19615</v>
      </c>
      <c r="U200" s="203">
        <v>27170</v>
      </c>
      <c r="V200" s="171" t="s">
        <v>199</v>
      </c>
      <c r="W200" s="228"/>
      <c r="X200" s="208">
        <v>9254</v>
      </c>
      <c r="Y200" s="209"/>
    </row>
    <row r="201" spans="2:27" x14ac:dyDescent="0.25">
      <c r="B201" s="34">
        <v>44737</v>
      </c>
      <c r="C201" s="50"/>
      <c r="D201" s="70">
        <v>6451</v>
      </c>
      <c r="E201" s="70"/>
      <c r="F201" s="70"/>
      <c r="G201" s="70"/>
      <c r="H201" s="70"/>
      <c r="I201" s="50"/>
      <c r="J201" s="27">
        <v>6737</v>
      </c>
      <c r="K201" s="50"/>
      <c r="L201" s="27"/>
      <c r="M201" s="50"/>
      <c r="N201" s="70">
        <v>7816</v>
      </c>
      <c r="O201" s="246">
        <v>8012</v>
      </c>
      <c r="P201" s="54" t="s">
        <v>199</v>
      </c>
      <c r="Q201" s="50"/>
      <c r="R201" s="49"/>
      <c r="S201" s="32"/>
      <c r="T201" s="32">
        <v>19301</v>
      </c>
      <c r="U201" s="203">
        <v>28497</v>
      </c>
      <c r="V201" s="171" t="s">
        <v>199</v>
      </c>
      <c r="W201" s="228"/>
      <c r="X201" s="208">
        <v>9314</v>
      </c>
      <c r="Y201" s="209"/>
    </row>
    <row r="202" spans="2:27" x14ac:dyDescent="0.25">
      <c r="B202" s="34">
        <v>44738</v>
      </c>
      <c r="C202" s="50"/>
      <c r="D202" s="70">
        <v>6432</v>
      </c>
      <c r="E202" s="70"/>
      <c r="F202" s="70"/>
      <c r="G202" s="70"/>
      <c r="H202" s="70"/>
      <c r="I202" s="50"/>
      <c r="J202" s="27">
        <v>6701</v>
      </c>
      <c r="K202" s="50"/>
      <c r="L202" s="27"/>
      <c r="M202" s="50"/>
      <c r="N202" s="70">
        <v>7794</v>
      </c>
      <c r="O202" s="246">
        <v>8007</v>
      </c>
      <c r="P202" s="54" t="s">
        <v>199</v>
      </c>
      <c r="Q202" s="50"/>
      <c r="R202" s="49"/>
      <c r="S202" s="118"/>
      <c r="T202" s="32">
        <v>20254</v>
      </c>
      <c r="U202" s="203">
        <v>30053</v>
      </c>
      <c r="V202" s="171" t="s">
        <v>199</v>
      </c>
      <c r="W202" s="228"/>
      <c r="X202" s="244">
        <v>9527</v>
      </c>
      <c r="Y202" s="209"/>
    </row>
    <row r="203" spans="2:27" x14ac:dyDescent="0.25">
      <c r="B203" s="34">
        <v>44739</v>
      </c>
      <c r="C203" s="50"/>
      <c r="D203" s="70">
        <v>6514</v>
      </c>
      <c r="E203" s="70"/>
      <c r="F203" s="70"/>
      <c r="G203" s="70"/>
      <c r="H203" s="70"/>
      <c r="I203" s="50"/>
      <c r="J203" s="27">
        <v>6894</v>
      </c>
      <c r="K203" s="50"/>
      <c r="L203" s="27"/>
      <c r="M203" s="50"/>
      <c r="N203" s="48" t="s">
        <v>37</v>
      </c>
      <c r="O203" s="246">
        <v>7925</v>
      </c>
      <c r="P203" s="54" t="s">
        <v>199</v>
      </c>
      <c r="Q203" s="50"/>
      <c r="R203" s="49"/>
      <c r="S203" s="32"/>
      <c r="T203" s="32">
        <v>20642</v>
      </c>
      <c r="U203" s="203">
        <v>33206</v>
      </c>
      <c r="V203" s="171" t="s">
        <v>199</v>
      </c>
      <c r="W203" s="228"/>
      <c r="X203" s="208">
        <v>10123</v>
      </c>
      <c r="Y203" s="209"/>
    </row>
    <row r="204" spans="2:27" x14ac:dyDescent="0.25">
      <c r="B204" s="34">
        <v>44740</v>
      </c>
      <c r="C204" s="50"/>
      <c r="D204" s="70">
        <v>6690</v>
      </c>
      <c r="E204" s="70"/>
      <c r="F204" s="70"/>
      <c r="G204" s="70"/>
      <c r="H204" s="70"/>
      <c r="I204" s="50"/>
      <c r="J204" s="27">
        <v>6615</v>
      </c>
      <c r="K204" s="50"/>
      <c r="L204" s="27"/>
      <c r="M204" s="50"/>
      <c r="N204" s="70">
        <v>7522</v>
      </c>
      <c r="O204" s="246">
        <v>7725</v>
      </c>
      <c r="P204" s="54" t="s">
        <v>199</v>
      </c>
      <c r="Q204" s="50"/>
      <c r="R204" s="49"/>
      <c r="S204" s="32"/>
      <c r="T204" s="32">
        <v>19475</v>
      </c>
      <c r="U204" s="203">
        <v>29206</v>
      </c>
      <c r="V204" s="171" t="s">
        <v>199</v>
      </c>
      <c r="W204" s="228"/>
      <c r="X204" s="208">
        <v>9173</v>
      </c>
      <c r="Y204" s="209"/>
    </row>
    <row r="205" spans="2:27" x14ac:dyDescent="0.25">
      <c r="B205" s="34">
        <v>44741</v>
      </c>
      <c r="C205" s="50"/>
      <c r="D205" s="70">
        <v>6034</v>
      </c>
      <c r="E205" s="70"/>
      <c r="F205" s="70"/>
      <c r="G205" s="70"/>
      <c r="H205" s="70"/>
      <c r="I205" s="50"/>
      <c r="J205" s="27">
        <v>6523</v>
      </c>
      <c r="K205" s="50"/>
      <c r="L205" s="27"/>
      <c r="M205" s="50"/>
      <c r="N205" s="70">
        <v>8654</v>
      </c>
      <c r="O205" s="246">
        <v>8874</v>
      </c>
      <c r="P205" s="54" t="s">
        <v>199</v>
      </c>
      <c r="Q205" s="50"/>
      <c r="R205" s="49"/>
      <c r="S205" s="32"/>
      <c r="T205" s="32">
        <v>18893</v>
      </c>
      <c r="U205" s="203">
        <v>30176</v>
      </c>
      <c r="V205" s="171" t="s">
        <v>199</v>
      </c>
      <c r="W205" s="228"/>
      <c r="X205" s="208">
        <v>10071</v>
      </c>
      <c r="Y205" s="209"/>
    </row>
    <row r="206" spans="2:27" x14ac:dyDescent="0.25">
      <c r="B206" s="34">
        <v>44742</v>
      </c>
      <c r="C206" s="50"/>
      <c r="D206" s="70">
        <v>6847</v>
      </c>
      <c r="E206" s="70"/>
      <c r="F206" s="70"/>
      <c r="G206" s="70"/>
      <c r="H206" s="70"/>
      <c r="I206" s="50"/>
      <c r="J206" s="27">
        <v>6716</v>
      </c>
      <c r="K206" s="50"/>
      <c r="L206" s="27"/>
      <c r="M206" s="50"/>
      <c r="N206" s="70">
        <v>9319</v>
      </c>
      <c r="O206" s="246">
        <v>8018</v>
      </c>
      <c r="P206" s="54" t="s">
        <v>199</v>
      </c>
      <c r="Q206" s="50"/>
      <c r="R206" s="49"/>
      <c r="S206" s="32"/>
      <c r="T206" s="32">
        <v>19712</v>
      </c>
      <c r="U206" s="203">
        <v>31037</v>
      </c>
      <c r="V206" s="171" t="s">
        <v>199</v>
      </c>
      <c r="W206" s="228"/>
      <c r="X206" s="208">
        <v>10021</v>
      </c>
      <c r="Y206" s="209"/>
    </row>
    <row r="207" spans="2:27" x14ac:dyDescent="0.25">
      <c r="B207" s="34">
        <v>44743</v>
      </c>
      <c r="C207" s="50"/>
      <c r="D207" s="70">
        <v>6987</v>
      </c>
      <c r="E207" s="70"/>
      <c r="F207" s="70"/>
      <c r="G207" s="70"/>
      <c r="H207" s="70"/>
      <c r="I207" s="50"/>
      <c r="J207" s="27">
        <v>7250</v>
      </c>
      <c r="K207" s="50"/>
      <c r="L207" s="27"/>
      <c r="M207" s="50"/>
      <c r="N207" s="70">
        <v>8193</v>
      </c>
      <c r="O207" s="246">
        <v>8365</v>
      </c>
      <c r="P207" s="54" t="s">
        <v>199</v>
      </c>
      <c r="Q207" s="50"/>
      <c r="R207" s="49" t="s">
        <v>24</v>
      </c>
      <c r="S207" s="118" t="s">
        <v>24</v>
      </c>
      <c r="T207" s="32">
        <v>21576</v>
      </c>
      <c r="U207" s="203">
        <v>34524</v>
      </c>
      <c r="V207" s="171" t="s">
        <v>199</v>
      </c>
      <c r="W207" s="201" t="s">
        <v>24</v>
      </c>
      <c r="X207" s="208">
        <v>8551</v>
      </c>
      <c r="Y207" s="200" t="s">
        <v>37</v>
      </c>
    </row>
    <row r="208" spans="2:27" x14ac:dyDescent="0.25">
      <c r="B208" s="34">
        <v>44744</v>
      </c>
      <c r="C208" s="50"/>
      <c r="D208" s="70">
        <v>6998</v>
      </c>
      <c r="E208" s="70"/>
      <c r="F208" s="70"/>
      <c r="G208" s="70"/>
      <c r="H208" s="70"/>
      <c r="I208" s="50"/>
      <c r="J208" s="27">
        <v>7159</v>
      </c>
      <c r="K208" s="50"/>
      <c r="L208" s="27"/>
      <c r="M208" s="50"/>
      <c r="N208" s="48" t="s">
        <v>37</v>
      </c>
      <c r="O208" s="246">
        <v>8129</v>
      </c>
      <c r="P208" s="54" t="s">
        <v>199</v>
      </c>
      <c r="Q208" s="50"/>
      <c r="R208" s="49"/>
      <c r="S208" s="32"/>
      <c r="T208" s="32">
        <v>21670</v>
      </c>
      <c r="U208" s="203">
        <v>33200</v>
      </c>
      <c r="V208" s="171" t="s">
        <v>199</v>
      </c>
      <c r="W208" s="228"/>
      <c r="X208" s="208">
        <v>9113</v>
      </c>
      <c r="Y208" s="209"/>
    </row>
    <row r="209" spans="2:25" x14ac:dyDescent="0.25">
      <c r="B209" s="34">
        <v>44745</v>
      </c>
      <c r="C209" s="50"/>
      <c r="D209" s="27">
        <v>7016</v>
      </c>
      <c r="E209" s="27"/>
      <c r="F209" s="27"/>
      <c r="G209" s="27"/>
      <c r="H209" s="27"/>
      <c r="I209" s="50"/>
      <c r="J209" s="27">
        <v>7233</v>
      </c>
      <c r="K209" s="50"/>
      <c r="L209" s="27"/>
      <c r="M209" s="50"/>
      <c r="N209" s="48" t="s">
        <v>37</v>
      </c>
      <c r="O209" s="28">
        <v>8214</v>
      </c>
      <c r="P209" s="54" t="s">
        <v>199</v>
      </c>
      <c r="Q209" s="50"/>
      <c r="R209" s="31"/>
      <c r="S209" s="32"/>
      <c r="T209" s="32">
        <v>20930</v>
      </c>
      <c r="U209" s="203">
        <v>33420</v>
      </c>
      <c r="V209" s="171" t="s">
        <v>199</v>
      </c>
      <c r="W209" s="228"/>
      <c r="X209" s="244">
        <v>8930</v>
      </c>
      <c r="Y209" s="209"/>
    </row>
    <row r="210" spans="2:25" x14ac:dyDescent="0.25">
      <c r="B210" s="34">
        <v>44746</v>
      </c>
      <c r="C210" s="50"/>
      <c r="D210" s="70">
        <v>6365</v>
      </c>
      <c r="E210" s="70"/>
      <c r="F210" s="70"/>
      <c r="G210" s="70"/>
      <c r="H210" s="70"/>
      <c r="I210" s="50"/>
      <c r="J210" s="27">
        <v>6165</v>
      </c>
      <c r="K210" s="50"/>
      <c r="L210" s="27"/>
      <c r="M210" s="50"/>
      <c r="N210" s="48" t="s">
        <v>37</v>
      </c>
      <c r="O210" s="246">
        <v>7766</v>
      </c>
      <c r="P210" s="54" t="s">
        <v>199</v>
      </c>
      <c r="Q210" s="50"/>
      <c r="R210" s="49"/>
      <c r="S210" s="32"/>
      <c r="T210" s="32">
        <v>19456</v>
      </c>
      <c r="U210" s="203">
        <v>29514</v>
      </c>
      <c r="V210" s="171" t="s">
        <v>199</v>
      </c>
      <c r="W210" s="228"/>
      <c r="X210" s="208">
        <v>7884</v>
      </c>
      <c r="Y210" s="209"/>
    </row>
    <row r="211" spans="2:25" x14ac:dyDescent="0.25">
      <c r="B211" s="34">
        <v>44747</v>
      </c>
      <c r="C211" s="50"/>
      <c r="D211" s="70">
        <v>6890</v>
      </c>
      <c r="E211" s="70"/>
      <c r="F211" s="70"/>
      <c r="G211" s="70"/>
      <c r="H211" s="70"/>
      <c r="I211" s="50"/>
      <c r="J211" s="27">
        <v>7040</v>
      </c>
      <c r="K211" s="50"/>
      <c r="L211" s="27"/>
      <c r="M211" s="50"/>
      <c r="N211" s="48" t="s">
        <v>37</v>
      </c>
      <c r="O211" s="246">
        <v>8440</v>
      </c>
      <c r="P211" s="54" t="s">
        <v>199</v>
      </c>
      <c r="Q211" s="50"/>
      <c r="R211" s="49"/>
      <c r="S211" s="32"/>
      <c r="T211" s="32">
        <v>21400</v>
      </c>
      <c r="U211" s="203">
        <v>31090</v>
      </c>
      <c r="V211" s="207">
        <v>59900</v>
      </c>
      <c r="W211" s="228"/>
      <c r="X211" s="208">
        <v>8820</v>
      </c>
      <c r="Y211" s="209"/>
    </row>
    <row r="212" spans="2:25" x14ac:dyDescent="0.25">
      <c r="B212" s="34">
        <v>44748</v>
      </c>
      <c r="C212" s="50"/>
      <c r="D212" s="70">
        <v>6470</v>
      </c>
      <c r="E212" s="70"/>
      <c r="F212" s="70"/>
      <c r="G212" s="70"/>
      <c r="H212" s="70"/>
      <c r="I212" s="50"/>
      <c r="J212" s="27">
        <v>6520</v>
      </c>
      <c r="K212" s="50"/>
      <c r="L212" s="27"/>
      <c r="M212" s="50"/>
      <c r="N212" s="48" t="s">
        <v>37</v>
      </c>
      <c r="O212" s="246">
        <v>7880</v>
      </c>
      <c r="P212" s="54" t="s">
        <v>199</v>
      </c>
      <c r="Q212" s="50"/>
      <c r="R212" s="49"/>
      <c r="S212" s="32"/>
      <c r="T212" s="32">
        <v>21120</v>
      </c>
      <c r="U212" s="203">
        <v>34400</v>
      </c>
      <c r="V212" s="171" t="s">
        <v>199</v>
      </c>
      <c r="W212" s="228"/>
      <c r="X212" s="208">
        <v>8080</v>
      </c>
      <c r="Y212" s="200"/>
    </row>
    <row r="213" spans="2:25" x14ac:dyDescent="0.25">
      <c r="B213" s="34">
        <v>44749</v>
      </c>
      <c r="C213" s="50"/>
      <c r="D213" s="70">
        <v>6714</v>
      </c>
      <c r="E213" s="70"/>
      <c r="F213" s="70"/>
      <c r="G213" s="70"/>
      <c r="H213" s="70"/>
      <c r="I213" s="50"/>
      <c r="J213" s="27">
        <v>6787</v>
      </c>
      <c r="K213" s="50"/>
      <c r="L213" s="27"/>
      <c r="M213" s="50"/>
      <c r="N213" s="48" t="s">
        <v>37</v>
      </c>
      <c r="O213" s="246">
        <v>8331</v>
      </c>
      <c r="P213" s="54" t="s">
        <v>199</v>
      </c>
      <c r="Q213" s="50"/>
      <c r="R213" s="49" t="s">
        <v>24</v>
      </c>
      <c r="S213" s="118" t="s">
        <v>24</v>
      </c>
      <c r="T213" s="32">
        <v>21224</v>
      </c>
      <c r="U213" s="203">
        <v>29573</v>
      </c>
      <c r="V213" s="171" t="s">
        <v>199</v>
      </c>
      <c r="W213" s="201" t="s">
        <v>24</v>
      </c>
      <c r="X213" s="208">
        <v>8148</v>
      </c>
      <c r="Y213" s="200" t="s">
        <v>37</v>
      </c>
    </row>
    <row r="214" spans="2:25" x14ac:dyDescent="0.25">
      <c r="B214" s="34">
        <v>44750</v>
      </c>
      <c r="C214" s="50"/>
      <c r="D214" s="70">
        <v>6288</v>
      </c>
      <c r="E214" s="70"/>
      <c r="F214" s="70"/>
      <c r="G214" s="70"/>
      <c r="H214" s="70"/>
      <c r="I214" s="50"/>
      <c r="J214" s="27">
        <v>6496</v>
      </c>
      <c r="K214" s="50"/>
      <c r="L214" s="27"/>
      <c r="M214" s="50"/>
      <c r="N214" s="48" t="s">
        <v>37</v>
      </c>
      <c r="O214" s="246">
        <v>7937</v>
      </c>
      <c r="P214" s="54" t="s">
        <v>199</v>
      </c>
      <c r="Q214" s="50"/>
      <c r="R214" s="49"/>
      <c r="S214" s="32"/>
      <c r="T214" s="32">
        <v>20135</v>
      </c>
      <c r="U214" s="203">
        <v>31554</v>
      </c>
      <c r="V214" s="171" t="s">
        <v>199</v>
      </c>
      <c r="W214" s="228"/>
      <c r="X214" s="208">
        <v>8577</v>
      </c>
      <c r="Y214" s="209"/>
    </row>
    <row r="215" spans="2:25" x14ac:dyDescent="0.25">
      <c r="B215" s="34">
        <v>44751</v>
      </c>
      <c r="C215" s="50"/>
      <c r="D215" s="70">
        <v>6842</v>
      </c>
      <c r="E215" s="70"/>
      <c r="F215" s="70"/>
      <c r="G215" s="70"/>
      <c r="H215" s="70"/>
      <c r="I215" s="50"/>
      <c r="J215" s="27">
        <v>6718</v>
      </c>
      <c r="K215" s="50"/>
      <c r="L215" s="27"/>
      <c r="M215" s="50"/>
      <c r="N215" s="48" t="s">
        <v>37</v>
      </c>
      <c r="O215" s="246">
        <v>8783</v>
      </c>
      <c r="P215" s="54" t="s">
        <v>199</v>
      </c>
      <c r="Q215" s="50"/>
      <c r="R215" s="49"/>
      <c r="S215" s="32"/>
      <c r="T215" s="32">
        <v>23246</v>
      </c>
      <c r="U215" s="203">
        <v>33198</v>
      </c>
      <c r="V215" s="171" t="s">
        <v>199</v>
      </c>
      <c r="W215" s="228"/>
      <c r="X215" s="208">
        <v>8444</v>
      </c>
      <c r="Y215" s="209"/>
    </row>
    <row r="216" spans="2:25" x14ac:dyDescent="0.25">
      <c r="B216" s="34">
        <v>44752</v>
      </c>
      <c r="C216" s="50"/>
      <c r="D216" s="70">
        <v>6788</v>
      </c>
      <c r="E216" s="70"/>
      <c r="F216" s="70"/>
      <c r="G216" s="70"/>
      <c r="H216" s="70"/>
      <c r="I216" s="50"/>
      <c r="J216" s="27">
        <v>6645</v>
      </c>
      <c r="K216" s="50"/>
      <c r="L216" s="27"/>
      <c r="M216" s="50"/>
      <c r="N216" s="48" t="s">
        <v>37</v>
      </c>
      <c r="O216" s="246">
        <v>8240</v>
      </c>
      <c r="P216" s="54" t="s">
        <v>199</v>
      </c>
      <c r="Q216" s="50"/>
      <c r="R216" s="49"/>
      <c r="S216" s="32"/>
      <c r="T216" s="32">
        <v>21136</v>
      </c>
      <c r="U216" s="203">
        <v>32185</v>
      </c>
      <c r="V216" s="171" t="s">
        <v>199</v>
      </c>
      <c r="W216" s="228"/>
      <c r="X216" s="208">
        <v>8299</v>
      </c>
      <c r="Y216" s="209"/>
    </row>
    <row r="217" spans="2:25" x14ac:dyDescent="0.25">
      <c r="B217" s="34">
        <v>44753</v>
      </c>
      <c r="C217" s="50"/>
      <c r="D217" s="70">
        <v>6899</v>
      </c>
      <c r="E217" s="70"/>
      <c r="F217" s="70"/>
      <c r="G217" s="70"/>
      <c r="H217" s="70"/>
      <c r="I217" s="50"/>
      <c r="J217" s="27">
        <v>6704</v>
      </c>
      <c r="K217" s="50"/>
      <c r="L217" s="27"/>
      <c r="M217" s="50"/>
      <c r="N217" s="48" t="s">
        <v>37</v>
      </c>
      <c r="O217" s="246">
        <v>8561</v>
      </c>
      <c r="P217" s="54" t="s">
        <v>199</v>
      </c>
      <c r="Q217" s="50"/>
      <c r="R217" s="49"/>
      <c r="S217" s="32"/>
      <c r="T217" s="32">
        <v>21980</v>
      </c>
      <c r="U217" s="203">
        <v>33100</v>
      </c>
      <c r="V217" s="171" t="s">
        <v>199</v>
      </c>
      <c r="W217" s="228"/>
      <c r="X217" s="208">
        <v>8354</v>
      </c>
      <c r="Y217" s="209"/>
    </row>
    <row r="218" spans="2:25" x14ac:dyDescent="0.25">
      <c r="B218" s="34">
        <v>44754</v>
      </c>
      <c r="C218" s="50"/>
      <c r="D218" s="70">
        <v>6560</v>
      </c>
      <c r="E218" s="70"/>
      <c r="F218" s="70"/>
      <c r="G218" s="70"/>
      <c r="H218" s="70"/>
      <c r="I218" s="50"/>
      <c r="J218" s="27">
        <v>6370</v>
      </c>
      <c r="K218" s="50"/>
      <c r="L218" s="27"/>
      <c r="M218" s="50"/>
      <c r="N218" s="48" t="s">
        <v>37</v>
      </c>
      <c r="O218" s="246">
        <v>8040</v>
      </c>
      <c r="P218" s="54" t="s">
        <v>199</v>
      </c>
      <c r="Q218" s="50"/>
      <c r="R218" s="49"/>
      <c r="S218" s="32"/>
      <c r="T218" s="32">
        <v>22410</v>
      </c>
      <c r="U218" s="203">
        <v>29220</v>
      </c>
      <c r="V218" s="171" t="s">
        <v>199</v>
      </c>
      <c r="W218" s="228"/>
      <c r="X218" s="208">
        <v>7590</v>
      </c>
      <c r="Y218" s="209"/>
    </row>
    <row r="219" spans="2:25" x14ac:dyDescent="0.25">
      <c r="B219" s="34">
        <v>44755</v>
      </c>
      <c r="C219" s="50"/>
      <c r="D219" s="70">
        <v>6766</v>
      </c>
      <c r="E219" s="70"/>
      <c r="F219" s="70"/>
      <c r="G219" s="70"/>
      <c r="H219" s="70"/>
      <c r="I219" s="50"/>
      <c r="J219" s="27">
        <v>6492</v>
      </c>
      <c r="K219" s="50"/>
      <c r="L219" s="27"/>
      <c r="M219" s="50"/>
      <c r="N219" s="48" t="s">
        <v>37</v>
      </c>
      <c r="O219" s="246">
        <v>8318</v>
      </c>
      <c r="P219" s="54" t="s">
        <v>199</v>
      </c>
      <c r="Q219" s="50"/>
      <c r="R219" s="49" t="s">
        <v>37</v>
      </c>
      <c r="S219" s="118" t="s">
        <v>37</v>
      </c>
      <c r="T219" s="32">
        <v>22090</v>
      </c>
      <c r="U219" s="203">
        <v>30010</v>
      </c>
      <c r="V219" s="171" t="s">
        <v>199</v>
      </c>
      <c r="W219" s="201" t="s">
        <v>24</v>
      </c>
      <c r="X219" s="208">
        <v>7788</v>
      </c>
      <c r="Y219" s="200" t="s">
        <v>37</v>
      </c>
    </row>
    <row r="220" spans="2:25" x14ac:dyDescent="0.25">
      <c r="B220" s="34">
        <v>44756</v>
      </c>
      <c r="C220" s="50"/>
      <c r="D220" s="70">
        <v>6340</v>
      </c>
      <c r="E220" s="70"/>
      <c r="F220" s="70"/>
      <c r="G220" s="70"/>
      <c r="H220" s="70"/>
      <c r="I220" s="50"/>
      <c r="J220" s="27">
        <v>6480</v>
      </c>
      <c r="K220" s="50"/>
      <c r="L220" s="27"/>
      <c r="M220" s="50"/>
      <c r="N220" s="48" t="s">
        <v>37</v>
      </c>
      <c r="O220" s="246">
        <v>8450</v>
      </c>
      <c r="P220" s="54" t="s">
        <v>199</v>
      </c>
      <c r="Q220" s="50"/>
      <c r="R220" s="49"/>
      <c r="S220" s="32"/>
      <c r="T220" s="32">
        <v>23090</v>
      </c>
      <c r="U220" s="203">
        <v>32000</v>
      </c>
      <c r="V220" s="171" t="s">
        <v>199</v>
      </c>
      <c r="W220" s="228"/>
      <c r="X220" s="208">
        <v>7530</v>
      </c>
      <c r="Y220" s="209"/>
    </row>
    <row r="221" spans="2:25" x14ac:dyDescent="0.25">
      <c r="B221" s="34">
        <v>44757</v>
      </c>
      <c r="C221" s="50"/>
      <c r="D221" s="70">
        <v>6413</v>
      </c>
      <c r="E221" s="70"/>
      <c r="F221" s="70"/>
      <c r="G221" s="70"/>
      <c r="H221" s="70"/>
      <c r="I221" s="50"/>
      <c r="J221" s="27">
        <v>6499</v>
      </c>
      <c r="K221" s="50"/>
      <c r="L221" s="27"/>
      <c r="M221" s="50"/>
      <c r="N221" s="48" t="s">
        <v>37</v>
      </c>
      <c r="O221" s="246">
        <v>8489</v>
      </c>
      <c r="P221" s="54" t="s">
        <v>199</v>
      </c>
      <c r="Q221" s="50"/>
      <c r="R221" s="49"/>
      <c r="S221" s="32"/>
      <c r="T221" s="32">
        <v>23129</v>
      </c>
      <c r="U221" s="203">
        <v>31988</v>
      </c>
      <c r="V221" s="171" t="s">
        <v>199</v>
      </c>
      <c r="W221" s="228"/>
      <c r="X221" s="208">
        <v>7665</v>
      </c>
      <c r="Y221" s="209"/>
    </row>
    <row r="222" spans="2:25" x14ac:dyDescent="0.25">
      <c r="B222" s="34">
        <v>44758</v>
      </c>
      <c r="C222" s="50"/>
      <c r="D222" s="70">
        <v>6558</v>
      </c>
      <c r="E222" s="70"/>
      <c r="F222" s="70"/>
      <c r="G222" s="70"/>
      <c r="H222" s="70"/>
      <c r="I222" s="50"/>
      <c r="J222" s="27">
        <v>6960</v>
      </c>
      <c r="K222" s="50"/>
      <c r="L222" s="27"/>
      <c r="M222" s="50"/>
      <c r="N222" s="48" t="s">
        <v>37</v>
      </c>
      <c r="O222" s="246">
        <v>7876</v>
      </c>
      <c r="P222" s="54" t="s">
        <v>199</v>
      </c>
      <c r="Q222" s="50"/>
      <c r="R222" s="49"/>
      <c r="S222" s="32"/>
      <c r="T222" s="32">
        <v>22557</v>
      </c>
      <c r="U222" s="203">
        <v>33032</v>
      </c>
      <c r="V222" s="171" t="s">
        <v>199</v>
      </c>
      <c r="W222" s="228"/>
      <c r="X222" s="208">
        <v>7969</v>
      </c>
      <c r="Y222" s="209"/>
    </row>
    <row r="223" spans="2:25" x14ac:dyDescent="0.25">
      <c r="B223" s="34">
        <v>44759</v>
      </c>
      <c r="C223" s="50"/>
      <c r="D223" s="70">
        <v>6613</v>
      </c>
      <c r="E223" s="70"/>
      <c r="F223" s="70"/>
      <c r="G223" s="70"/>
      <c r="H223" s="70"/>
      <c r="I223" s="50"/>
      <c r="J223" s="27">
        <v>6991</v>
      </c>
      <c r="K223" s="50"/>
      <c r="L223" s="27"/>
      <c r="M223" s="50"/>
      <c r="N223" s="48" t="s">
        <v>37</v>
      </c>
      <c r="O223" s="246">
        <v>8196</v>
      </c>
      <c r="P223" s="54" t="s">
        <v>199</v>
      </c>
      <c r="Q223" s="50"/>
      <c r="R223" s="49"/>
      <c r="S223" s="32"/>
      <c r="T223" s="32">
        <v>22860</v>
      </c>
      <c r="U223" s="203">
        <v>32985</v>
      </c>
      <c r="V223" s="171" t="s">
        <v>199</v>
      </c>
      <c r="W223" s="228"/>
      <c r="X223" s="208">
        <v>7960</v>
      </c>
      <c r="Y223" s="209"/>
    </row>
    <row r="224" spans="2:25" x14ac:dyDescent="0.25">
      <c r="B224" s="34">
        <v>44760</v>
      </c>
      <c r="C224" s="50"/>
      <c r="D224" s="70">
        <v>7572</v>
      </c>
      <c r="E224" s="70"/>
      <c r="F224" s="70"/>
      <c r="G224" s="70"/>
      <c r="H224" s="70"/>
      <c r="I224" s="50"/>
      <c r="J224" s="27">
        <v>7385</v>
      </c>
      <c r="K224" s="50"/>
      <c r="L224" s="27"/>
      <c r="M224" s="50"/>
      <c r="N224" s="48" t="s">
        <v>37</v>
      </c>
      <c r="O224" s="246">
        <v>8512</v>
      </c>
      <c r="P224" s="54" t="s">
        <v>199</v>
      </c>
      <c r="Q224" s="50"/>
      <c r="R224" s="49" t="s">
        <v>37</v>
      </c>
      <c r="S224" s="118" t="s">
        <v>37</v>
      </c>
      <c r="T224" s="32">
        <v>24535</v>
      </c>
      <c r="U224" s="203">
        <v>33817</v>
      </c>
      <c r="V224" s="171" t="s">
        <v>199</v>
      </c>
      <c r="W224" s="201" t="s">
        <v>24</v>
      </c>
      <c r="X224" s="208">
        <v>7932</v>
      </c>
      <c r="Y224" s="200" t="s">
        <v>37</v>
      </c>
    </row>
    <row r="225" spans="2:25" x14ac:dyDescent="0.25">
      <c r="B225" s="34">
        <v>44761</v>
      </c>
      <c r="C225" s="50"/>
      <c r="D225" s="70">
        <v>7213</v>
      </c>
      <c r="E225" s="70"/>
      <c r="F225" s="70"/>
      <c r="G225" s="70"/>
      <c r="H225" s="70"/>
      <c r="I225" s="50"/>
      <c r="J225" s="27">
        <v>7098</v>
      </c>
      <c r="K225" s="50"/>
      <c r="L225" s="27"/>
      <c r="M225" s="50"/>
      <c r="N225" s="48" t="s">
        <v>37</v>
      </c>
      <c r="O225" s="246">
        <v>8344</v>
      </c>
      <c r="P225" s="54" t="s">
        <v>199</v>
      </c>
      <c r="Q225" s="50"/>
      <c r="R225" s="49"/>
      <c r="S225" s="32"/>
      <c r="T225" s="32">
        <v>23061</v>
      </c>
      <c r="U225" s="203">
        <v>34566</v>
      </c>
      <c r="V225" s="171" t="s">
        <v>199</v>
      </c>
      <c r="W225" s="228"/>
      <c r="X225" s="208">
        <v>7899</v>
      </c>
      <c r="Y225" s="209"/>
    </row>
    <row r="226" spans="2:25" x14ac:dyDescent="0.25">
      <c r="B226" s="34">
        <v>44762</v>
      </c>
      <c r="C226" s="50"/>
      <c r="D226" s="70">
        <v>6712</v>
      </c>
      <c r="E226" s="70"/>
      <c r="F226" s="70"/>
      <c r="G226" s="70"/>
      <c r="H226" s="70"/>
      <c r="I226" s="50"/>
      <c r="J226" s="27">
        <v>7221</v>
      </c>
      <c r="K226" s="50"/>
      <c r="L226" s="27"/>
      <c r="M226" s="50"/>
      <c r="N226" s="48" t="s">
        <v>37</v>
      </c>
      <c r="O226" s="246">
        <v>8202</v>
      </c>
      <c r="P226" s="54" t="s">
        <v>199</v>
      </c>
      <c r="Q226" s="50"/>
      <c r="R226" s="49"/>
      <c r="S226" s="32"/>
      <c r="T226" s="32">
        <v>24360</v>
      </c>
      <c r="U226" s="203">
        <v>35035</v>
      </c>
      <c r="V226" s="171" t="s">
        <v>199</v>
      </c>
      <c r="W226" s="228"/>
      <c r="X226" s="208">
        <v>7773</v>
      </c>
      <c r="Y226" s="209"/>
    </row>
    <row r="227" spans="2:25" x14ac:dyDescent="0.25">
      <c r="B227" s="34">
        <v>44763</v>
      </c>
      <c r="C227" s="50"/>
      <c r="D227" s="70">
        <v>7024</v>
      </c>
      <c r="E227" s="70"/>
      <c r="F227" s="70"/>
      <c r="G227" s="70"/>
      <c r="H227" s="70"/>
      <c r="I227" s="50"/>
      <c r="J227" s="27">
        <v>7518</v>
      </c>
      <c r="K227" s="50"/>
      <c r="L227" s="27"/>
      <c r="M227" s="50"/>
      <c r="N227" s="48" t="s">
        <v>37</v>
      </c>
      <c r="O227" s="246">
        <v>8571</v>
      </c>
      <c r="P227" s="54" t="s">
        <v>199</v>
      </c>
      <c r="Q227" s="50"/>
      <c r="R227" s="49"/>
      <c r="S227" s="32"/>
      <c r="T227" s="32">
        <v>27140</v>
      </c>
      <c r="U227" s="203">
        <v>35670</v>
      </c>
      <c r="V227" s="171" t="s">
        <v>199</v>
      </c>
      <c r="W227" s="228"/>
      <c r="X227" s="208">
        <v>8109</v>
      </c>
      <c r="Y227" s="209"/>
    </row>
    <row r="228" spans="2:25" x14ac:dyDescent="0.25">
      <c r="B228" s="34">
        <v>44764</v>
      </c>
      <c r="C228" s="50"/>
      <c r="D228" s="70">
        <v>6510</v>
      </c>
      <c r="E228" s="70"/>
      <c r="F228" s="70"/>
      <c r="G228" s="70"/>
      <c r="H228" s="70"/>
      <c r="I228" s="50"/>
      <c r="J228" s="27">
        <v>7180</v>
      </c>
      <c r="K228" s="50"/>
      <c r="L228" s="27"/>
      <c r="M228" s="50"/>
      <c r="N228" s="48" t="s">
        <v>37</v>
      </c>
      <c r="O228" s="246">
        <v>8220</v>
      </c>
      <c r="P228" s="54" t="s">
        <v>199</v>
      </c>
      <c r="Q228" s="50"/>
      <c r="R228" s="49"/>
      <c r="S228" s="32"/>
      <c r="T228" s="32">
        <v>24900</v>
      </c>
      <c r="U228" s="203">
        <v>37360</v>
      </c>
      <c r="V228" s="171" t="s">
        <v>199</v>
      </c>
      <c r="W228" s="228"/>
      <c r="X228" s="208">
        <v>7510</v>
      </c>
      <c r="Y228" s="209"/>
    </row>
    <row r="229" spans="2:25" x14ac:dyDescent="0.25">
      <c r="B229" s="34">
        <v>44765</v>
      </c>
      <c r="C229" s="50"/>
      <c r="D229" s="70">
        <v>7080</v>
      </c>
      <c r="E229" s="70"/>
      <c r="F229" s="70"/>
      <c r="G229" s="70"/>
      <c r="H229" s="70"/>
      <c r="I229" s="50"/>
      <c r="J229" s="27">
        <v>7886</v>
      </c>
      <c r="K229" s="50"/>
      <c r="L229" s="27"/>
      <c r="M229" s="50"/>
      <c r="N229" s="48" t="s">
        <v>37</v>
      </c>
      <c r="O229" s="246">
        <v>8003</v>
      </c>
      <c r="P229" s="54" t="s">
        <v>199</v>
      </c>
      <c r="Q229" s="50"/>
      <c r="R229" s="49"/>
      <c r="S229" s="32"/>
      <c r="T229" s="32">
        <v>24100</v>
      </c>
      <c r="U229" s="203">
        <v>34883</v>
      </c>
      <c r="V229" s="171" t="s">
        <v>199</v>
      </c>
      <c r="W229" s="228"/>
      <c r="X229" s="208">
        <v>8224</v>
      </c>
      <c r="Y229" s="209"/>
    </row>
    <row r="230" spans="2:25" x14ac:dyDescent="0.25">
      <c r="B230" s="34">
        <v>44766</v>
      </c>
      <c r="C230" s="50"/>
      <c r="D230" s="70">
        <v>7062</v>
      </c>
      <c r="E230" s="70"/>
      <c r="F230" s="70"/>
      <c r="G230" s="70"/>
      <c r="H230" s="70"/>
      <c r="I230" s="50"/>
      <c r="J230" s="27">
        <v>7612</v>
      </c>
      <c r="K230" s="50"/>
      <c r="L230" s="27"/>
      <c r="M230" s="50"/>
      <c r="N230" s="48" t="s">
        <v>37</v>
      </c>
      <c r="O230" s="278">
        <v>8543</v>
      </c>
      <c r="P230" s="54" t="s">
        <v>199</v>
      </c>
      <c r="Q230" s="50"/>
      <c r="R230" s="49"/>
      <c r="S230" s="32"/>
      <c r="T230" s="275">
        <v>23912</v>
      </c>
      <c r="U230" s="274">
        <v>33210</v>
      </c>
      <c r="V230" s="171" t="s">
        <v>199</v>
      </c>
      <c r="W230" s="272"/>
      <c r="X230" s="273">
        <v>8125</v>
      </c>
      <c r="Y230" s="276"/>
    </row>
    <row r="231" spans="2:25" x14ac:dyDescent="0.25">
      <c r="B231" s="34">
        <v>44767</v>
      </c>
      <c r="C231" s="50"/>
      <c r="D231" s="70">
        <v>8260</v>
      </c>
      <c r="E231" s="70"/>
      <c r="F231" s="70"/>
      <c r="G231" s="70"/>
      <c r="H231" s="70"/>
      <c r="I231" s="50"/>
      <c r="J231" s="27">
        <v>7832</v>
      </c>
      <c r="K231" s="50"/>
      <c r="L231" s="27"/>
      <c r="M231" s="50"/>
      <c r="N231" s="48" t="s">
        <v>37</v>
      </c>
      <c r="O231" s="278">
        <v>8890</v>
      </c>
      <c r="P231" s="54" t="s">
        <v>199</v>
      </c>
      <c r="Q231" s="50"/>
      <c r="R231" s="49"/>
      <c r="S231" s="118"/>
      <c r="T231" s="275">
        <v>26505</v>
      </c>
      <c r="U231" s="274">
        <v>31496</v>
      </c>
      <c r="V231" s="171" t="s">
        <v>199</v>
      </c>
      <c r="W231" s="272"/>
      <c r="X231" s="273">
        <v>9727</v>
      </c>
      <c r="Y231" s="276"/>
    </row>
    <row r="232" spans="2:25" x14ac:dyDescent="0.25">
      <c r="B232" s="34">
        <v>44768</v>
      </c>
      <c r="C232" s="50"/>
      <c r="D232" s="70">
        <v>6722</v>
      </c>
      <c r="E232" s="70"/>
      <c r="F232" s="70"/>
      <c r="G232" s="70"/>
      <c r="H232" s="70"/>
      <c r="I232" s="50"/>
      <c r="J232" s="27">
        <v>7514</v>
      </c>
      <c r="K232" s="50"/>
      <c r="L232" s="27"/>
      <c r="M232" s="50"/>
      <c r="N232" s="48" t="s">
        <v>37</v>
      </c>
      <c r="O232" s="246">
        <v>8560</v>
      </c>
      <c r="P232" s="54" t="s">
        <v>199</v>
      </c>
      <c r="Q232" s="50"/>
      <c r="R232" s="49"/>
      <c r="S232" s="32"/>
      <c r="T232" s="32">
        <v>27968</v>
      </c>
      <c r="U232" s="203">
        <v>33225</v>
      </c>
      <c r="V232" s="171" t="s">
        <v>199</v>
      </c>
      <c r="W232" s="228"/>
      <c r="X232" s="208">
        <v>7948</v>
      </c>
      <c r="Y232" s="209"/>
    </row>
    <row r="233" spans="2:25" x14ac:dyDescent="0.25">
      <c r="B233" s="34">
        <v>44769</v>
      </c>
      <c r="C233" s="50"/>
      <c r="D233" s="70">
        <v>6201</v>
      </c>
      <c r="E233" s="70"/>
      <c r="F233" s="70"/>
      <c r="G233" s="70"/>
      <c r="H233" s="70"/>
      <c r="I233" s="50"/>
      <c r="J233" s="27">
        <v>6728</v>
      </c>
      <c r="K233" s="50"/>
      <c r="L233" s="27"/>
      <c r="M233" s="50"/>
      <c r="N233" s="48" t="s">
        <v>37</v>
      </c>
      <c r="O233" s="246">
        <v>7654</v>
      </c>
      <c r="P233" s="54" t="s">
        <v>199</v>
      </c>
      <c r="Q233" s="50"/>
      <c r="R233" s="49" t="s">
        <v>37</v>
      </c>
      <c r="S233" s="118" t="s">
        <v>37</v>
      </c>
      <c r="T233" s="32">
        <v>22708</v>
      </c>
      <c r="U233" s="203">
        <v>32808</v>
      </c>
      <c r="V233" s="171" t="s">
        <v>199</v>
      </c>
      <c r="W233" s="201" t="s">
        <v>24</v>
      </c>
      <c r="X233" s="208">
        <v>7043</v>
      </c>
      <c r="Y233" s="209">
        <v>6697</v>
      </c>
    </row>
    <row r="234" spans="2:25" x14ac:dyDescent="0.25">
      <c r="B234" s="34">
        <v>44770</v>
      </c>
      <c r="C234" s="50"/>
      <c r="D234" s="70">
        <v>6754</v>
      </c>
      <c r="E234" s="70"/>
      <c r="F234" s="70"/>
      <c r="G234" s="70"/>
      <c r="H234" s="70"/>
      <c r="I234" s="50"/>
      <c r="J234" s="27">
        <v>7242</v>
      </c>
      <c r="K234" s="50"/>
      <c r="L234" s="27"/>
      <c r="M234" s="50"/>
      <c r="N234" s="48" t="s">
        <v>37</v>
      </c>
      <c r="O234" s="246">
        <v>8404</v>
      </c>
      <c r="P234" s="54" t="s">
        <v>199</v>
      </c>
      <c r="Q234" s="50"/>
      <c r="R234" s="49"/>
      <c r="S234" s="32"/>
      <c r="T234" s="32">
        <v>24880</v>
      </c>
      <c r="U234" s="203">
        <v>36784</v>
      </c>
      <c r="V234" s="171" t="s">
        <v>199</v>
      </c>
      <c r="W234" s="228"/>
      <c r="X234" s="208">
        <v>7610</v>
      </c>
      <c r="Y234" s="209"/>
    </row>
    <row r="235" spans="2:25" x14ac:dyDescent="0.25">
      <c r="B235" s="34">
        <v>44771</v>
      </c>
      <c r="C235" s="50"/>
      <c r="D235" s="70">
        <v>7163</v>
      </c>
      <c r="E235" s="70"/>
      <c r="F235" s="70"/>
      <c r="G235" s="70"/>
      <c r="H235" s="70"/>
      <c r="I235" s="50"/>
      <c r="J235" s="27">
        <v>7735</v>
      </c>
      <c r="K235" s="50"/>
      <c r="L235" s="27"/>
      <c r="M235" s="50"/>
      <c r="N235" s="48" t="s">
        <v>37</v>
      </c>
      <c r="O235" s="246">
        <v>8817</v>
      </c>
      <c r="P235" s="54" t="s">
        <v>199</v>
      </c>
      <c r="Q235" s="50"/>
      <c r="R235" s="49"/>
      <c r="S235" s="118"/>
      <c r="T235" s="32">
        <v>25932</v>
      </c>
      <c r="U235" s="203">
        <v>38353</v>
      </c>
      <c r="V235" s="171" t="s">
        <v>199</v>
      </c>
      <c r="W235" s="228"/>
      <c r="X235" s="244">
        <v>7962</v>
      </c>
      <c r="Y235" s="277"/>
    </row>
    <row r="236" spans="2:25" x14ac:dyDescent="0.25">
      <c r="B236" s="34">
        <v>44772</v>
      </c>
      <c r="C236" s="50"/>
      <c r="D236" s="70">
        <v>6963</v>
      </c>
      <c r="E236" s="70"/>
      <c r="F236" s="70"/>
      <c r="G236" s="70"/>
      <c r="H236" s="70"/>
      <c r="I236" s="50"/>
      <c r="J236" s="27">
        <v>8058</v>
      </c>
      <c r="K236" s="50"/>
      <c r="L236" s="27"/>
      <c r="M236" s="50"/>
      <c r="N236" s="48" t="s">
        <v>37</v>
      </c>
      <c r="O236" s="246">
        <v>9434</v>
      </c>
      <c r="P236" s="54" t="s">
        <v>199</v>
      </c>
      <c r="Q236" s="50"/>
      <c r="R236" s="49"/>
      <c r="S236" s="118"/>
      <c r="T236" s="32">
        <v>25327</v>
      </c>
      <c r="U236" s="203">
        <v>33274</v>
      </c>
      <c r="V236" s="171" t="s">
        <v>199</v>
      </c>
      <c r="W236" s="228"/>
      <c r="X236" s="244">
        <v>7955</v>
      </c>
      <c r="Y236" s="277"/>
    </row>
    <row r="237" spans="2:25" x14ac:dyDescent="0.25">
      <c r="B237" s="34">
        <v>44773</v>
      </c>
      <c r="C237" s="50"/>
      <c r="D237" s="70">
        <v>7046</v>
      </c>
      <c r="E237" s="70"/>
      <c r="F237" s="70"/>
      <c r="G237" s="70"/>
      <c r="H237" s="70"/>
      <c r="I237" s="50"/>
      <c r="J237" s="27">
        <v>7978</v>
      </c>
      <c r="K237" s="50"/>
      <c r="L237" s="27"/>
      <c r="M237" s="50"/>
      <c r="N237" s="48" t="s">
        <v>37</v>
      </c>
      <c r="O237" s="246">
        <v>9088</v>
      </c>
      <c r="P237" s="54" t="s">
        <v>199</v>
      </c>
      <c r="Q237" s="50"/>
      <c r="R237" s="49"/>
      <c r="S237" s="118"/>
      <c r="T237" s="32">
        <v>24150</v>
      </c>
      <c r="U237" s="203">
        <v>32563</v>
      </c>
      <c r="V237" s="171" t="s">
        <v>199</v>
      </c>
      <c r="W237" s="228"/>
      <c r="X237" s="244">
        <v>7639</v>
      </c>
      <c r="Y237" s="277"/>
    </row>
    <row r="238" spans="2:25" x14ac:dyDescent="0.25">
      <c r="B238" s="34">
        <v>44774</v>
      </c>
      <c r="C238" s="50"/>
      <c r="D238" s="70">
        <v>6031</v>
      </c>
      <c r="E238" s="70"/>
      <c r="F238" s="70"/>
      <c r="G238" s="70"/>
      <c r="H238" s="70"/>
      <c r="I238" s="50"/>
      <c r="J238" s="27">
        <v>6160</v>
      </c>
      <c r="K238" s="50"/>
      <c r="L238" s="27"/>
      <c r="M238" s="50"/>
      <c r="N238" s="48" t="s">
        <v>37</v>
      </c>
      <c r="O238" s="246">
        <v>8892</v>
      </c>
      <c r="P238" s="54" t="s">
        <v>199</v>
      </c>
      <c r="Q238" s="50"/>
      <c r="R238" s="49"/>
      <c r="S238" s="118"/>
      <c r="T238" s="32">
        <v>26522</v>
      </c>
      <c r="U238" s="203">
        <v>33726</v>
      </c>
      <c r="V238" s="171" t="s">
        <v>199</v>
      </c>
      <c r="W238" s="228"/>
      <c r="X238" s="244">
        <v>7859</v>
      </c>
      <c r="Y238" s="277"/>
    </row>
    <row r="239" spans="2:25" x14ac:dyDescent="0.25">
      <c r="B239" s="34">
        <v>44775</v>
      </c>
      <c r="C239" s="50"/>
      <c r="D239" s="70">
        <v>6044</v>
      </c>
      <c r="E239" s="70"/>
      <c r="F239" s="70"/>
      <c r="G239" s="70"/>
      <c r="H239" s="70"/>
      <c r="I239" s="50"/>
      <c r="J239" s="27">
        <v>6554</v>
      </c>
      <c r="K239" s="50"/>
      <c r="L239" s="27"/>
      <c r="M239" s="50"/>
      <c r="N239" s="48" t="s">
        <v>37</v>
      </c>
      <c r="O239" s="246">
        <v>7502</v>
      </c>
      <c r="P239" s="54" t="s">
        <v>199</v>
      </c>
      <c r="Q239" s="50"/>
      <c r="R239" s="49"/>
      <c r="S239" s="32"/>
      <c r="T239" s="32">
        <v>22568</v>
      </c>
      <c r="U239" s="203">
        <v>30852</v>
      </c>
      <c r="V239" s="171" t="s">
        <v>199</v>
      </c>
      <c r="W239" s="228"/>
      <c r="X239" s="208">
        <v>6744</v>
      </c>
      <c r="Y239" s="209"/>
    </row>
    <row r="240" spans="2:25" x14ac:dyDescent="0.25">
      <c r="B240" s="34">
        <v>44776</v>
      </c>
      <c r="C240" s="50"/>
      <c r="D240" s="70">
        <v>8193</v>
      </c>
      <c r="E240" s="70"/>
      <c r="F240" s="70"/>
      <c r="G240" s="70"/>
      <c r="H240" s="70"/>
      <c r="I240" s="50"/>
      <c r="J240" s="27">
        <v>9046</v>
      </c>
      <c r="K240" s="50"/>
      <c r="L240" s="27"/>
      <c r="M240" s="50"/>
      <c r="N240" s="48" t="s">
        <v>37</v>
      </c>
      <c r="O240" s="117" t="s">
        <v>46</v>
      </c>
      <c r="P240" s="54" t="s">
        <v>199</v>
      </c>
      <c r="Q240" s="50"/>
      <c r="R240" s="49" t="s">
        <v>37</v>
      </c>
      <c r="S240" s="118" t="s">
        <v>37</v>
      </c>
      <c r="T240" s="32">
        <v>31729</v>
      </c>
      <c r="U240" s="203">
        <v>48888</v>
      </c>
      <c r="V240" s="171" t="s">
        <v>199</v>
      </c>
      <c r="W240" s="201" t="s">
        <v>24</v>
      </c>
      <c r="X240" s="208">
        <v>9212</v>
      </c>
      <c r="Y240" s="209">
        <v>8815</v>
      </c>
    </row>
    <row r="241" spans="2:25" x14ac:dyDescent="0.25">
      <c r="B241" s="34">
        <v>44777</v>
      </c>
      <c r="C241" s="50"/>
      <c r="D241" s="70">
        <v>6169</v>
      </c>
      <c r="E241" s="70"/>
      <c r="F241" s="70"/>
      <c r="G241" s="70"/>
      <c r="H241" s="70"/>
      <c r="I241" s="50"/>
      <c r="J241" s="27">
        <v>6907</v>
      </c>
      <c r="K241" s="50"/>
      <c r="L241" s="27"/>
      <c r="M241" s="50"/>
      <c r="N241" s="48" t="s">
        <v>37</v>
      </c>
      <c r="O241" s="117" t="s">
        <v>46</v>
      </c>
      <c r="P241" s="54" t="s">
        <v>199</v>
      </c>
      <c r="Q241" s="50"/>
      <c r="R241" s="49"/>
      <c r="S241" s="118"/>
      <c r="T241" s="32">
        <v>23368</v>
      </c>
      <c r="U241" s="203">
        <v>34898</v>
      </c>
      <c r="V241" s="171" t="s">
        <v>199</v>
      </c>
      <c r="W241" s="228"/>
      <c r="X241" s="244">
        <v>6890</v>
      </c>
      <c r="Y241" s="277"/>
    </row>
    <row r="242" spans="2:25" x14ac:dyDescent="0.25">
      <c r="B242" s="34">
        <v>44778</v>
      </c>
      <c r="C242" s="50"/>
      <c r="D242" s="70">
        <v>6574</v>
      </c>
      <c r="E242" s="70"/>
      <c r="F242" s="70"/>
      <c r="G242" s="70"/>
      <c r="H242" s="70"/>
      <c r="I242" s="50"/>
      <c r="J242" s="27">
        <v>7159</v>
      </c>
      <c r="K242" s="50"/>
      <c r="L242" s="27"/>
      <c r="M242" s="50"/>
      <c r="N242" s="48" t="s">
        <v>37</v>
      </c>
      <c r="O242" s="117" t="s">
        <v>46</v>
      </c>
      <c r="P242" s="54" t="s">
        <v>199</v>
      </c>
      <c r="Q242" s="50"/>
      <c r="R242" s="49"/>
      <c r="S242" s="118"/>
      <c r="T242" s="32">
        <v>25582</v>
      </c>
      <c r="U242" s="203">
        <v>38689</v>
      </c>
      <c r="V242" s="171" t="s">
        <v>199</v>
      </c>
      <c r="W242" s="228"/>
      <c r="X242" s="244">
        <v>7189</v>
      </c>
      <c r="Y242" s="277"/>
    </row>
    <row r="243" spans="2:25" x14ac:dyDescent="0.25">
      <c r="B243" s="34">
        <v>44779</v>
      </c>
      <c r="C243" s="50"/>
      <c r="D243" s="70">
        <v>6442</v>
      </c>
      <c r="E243" s="70"/>
      <c r="F243" s="70"/>
      <c r="G243" s="70"/>
      <c r="H243" s="70"/>
      <c r="I243" s="50"/>
      <c r="J243" s="27">
        <v>7036</v>
      </c>
      <c r="K243" s="50"/>
      <c r="L243" s="27"/>
      <c r="M243" s="50"/>
      <c r="N243" s="48" t="s">
        <v>37</v>
      </c>
      <c r="O243" s="117" t="s">
        <v>46</v>
      </c>
      <c r="P243" s="54" t="s">
        <v>199</v>
      </c>
      <c r="Q243" s="50"/>
      <c r="R243" s="49"/>
      <c r="S243" s="118"/>
      <c r="T243" s="32">
        <v>25118</v>
      </c>
      <c r="U243" s="203">
        <v>39705</v>
      </c>
      <c r="V243" s="171" t="s">
        <v>199</v>
      </c>
      <c r="W243" s="228"/>
      <c r="X243" s="244">
        <v>7023</v>
      </c>
      <c r="Y243" s="277"/>
    </row>
    <row r="244" spans="2:25" x14ac:dyDescent="0.25">
      <c r="B244" s="34">
        <v>44780</v>
      </c>
      <c r="C244" s="50"/>
      <c r="D244" s="70">
        <v>6658</v>
      </c>
      <c r="E244" s="70"/>
      <c r="F244" s="70"/>
      <c r="G244" s="70"/>
      <c r="H244" s="70"/>
      <c r="I244" s="50"/>
      <c r="J244" s="27">
        <v>7213</v>
      </c>
      <c r="K244" s="50"/>
      <c r="L244" s="27"/>
      <c r="M244" s="50"/>
      <c r="N244" s="48" t="s">
        <v>37</v>
      </c>
      <c r="O244" s="117" t="s">
        <v>46</v>
      </c>
      <c r="P244" s="54" t="s">
        <v>199</v>
      </c>
      <c r="Q244" s="50"/>
      <c r="R244" s="49"/>
      <c r="S244" s="32"/>
      <c r="T244" s="32">
        <v>24158</v>
      </c>
      <c r="U244" s="203">
        <v>38614</v>
      </c>
      <c r="V244" s="171" t="s">
        <v>199</v>
      </c>
      <c r="W244" s="228"/>
      <c r="X244" s="208">
        <v>7005</v>
      </c>
      <c r="Y244" s="209"/>
    </row>
    <row r="245" spans="2:25" x14ac:dyDescent="0.25">
      <c r="B245" s="34">
        <v>44781</v>
      </c>
      <c r="C245" s="50"/>
      <c r="D245" s="70">
        <v>6780</v>
      </c>
      <c r="E245" s="70"/>
      <c r="F245" s="70"/>
      <c r="G245" s="70"/>
      <c r="H245" s="70"/>
      <c r="I245" s="50"/>
      <c r="J245" s="27">
        <v>6090</v>
      </c>
      <c r="K245" s="50"/>
      <c r="L245" s="27"/>
      <c r="M245" s="50"/>
      <c r="N245" s="48" t="s">
        <v>37</v>
      </c>
      <c r="O245" s="117" t="s">
        <v>46</v>
      </c>
      <c r="P245" s="54" t="s">
        <v>199</v>
      </c>
      <c r="Q245" s="50"/>
      <c r="R245" s="49"/>
      <c r="S245" s="32"/>
      <c r="T245" s="32">
        <v>22390</v>
      </c>
      <c r="U245" s="203">
        <v>30820</v>
      </c>
      <c r="V245" s="171" t="s">
        <v>199</v>
      </c>
      <c r="W245" s="228"/>
      <c r="X245" s="208">
        <v>7350</v>
      </c>
      <c r="Y245" s="209"/>
    </row>
    <row r="246" spans="2:25" x14ac:dyDescent="0.25">
      <c r="B246" s="34">
        <v>44782</v>
      </c>
      <c r="C246" s="50"/>
      <c r="D246" s="70">
        <v>6766</v>
      </c>
      <c r="E246" s="70"/>
      <c r="F246" s="70"/>
      <c r="G246" s="70"/>
      <c r="H246" s="70"/>
      <c r="I246" s="50"/>
      <c r="J246" s="27">
        <v>6124</v>
      </c>
      <c r="K246" s="50"/>
      <c r="L246" s="27"/>
      <c r="M246" s="50"/>
      <c r="N246" s="48" t="s">
        <v>37</v>
      </c>
      <c r="O246" s="117" t="s">
        <v>46</v>
      </c>
      <c r="P246" s="54" t="s">
        <v>199</v>
      </c>
      <c r="Q246" s="50"/>
      <c r="R246" s="49"/>
      <c r="S246" s="32"/>
      <c r="T246" s="32">
        <v>22988</v>
      </c>
      <c r="U246" s="203">
        <v>31457</v>
      </c>
      <c r="V246" s="171" t="s">
        <v>199</v>
      </c>
      <c r="W246" s="228"/>
      <c r="X246" s="208">
        <v>7299</v>
      </c>
      <c r="Y246" s="209"/>
    </row>
    <row r="247" spans="2:25" x14ac:dyDescent="0.25">
      <c r="B247" s="34">
        <v>44783</v>
      </c>
      <c r="C247" s="50"/>
      <c r="D247" s="70">
        <v>6903</v>
      </c>
      <c r="E247" s="70"/>
      <c r="F247" s="70"/>
      <c r="G247" s="70"/>
      <c r="H247" s="70"/>
      <c r="I247" s="50"/>
      <c r="J247" s="27">
        <v>7614</v>
      </c>
      <c r="K247" s="50"/>
      <c r="L247" s="27"/>
      <c r="M247" s="50"/>
      <c r="N247" s="48" t="s">
        <v>37</v>
      </c>
      <c r="O247" s="117" t="s">
        <v>46</v>
      </c>
      <c r="P247" s="54" t="s">
        <v>199</v>
      </c>
      <c r="Q247" s="50"/>
      <c r="R247" s="49" t="s">
        <v>37</v>
      </c>
      <c r="S247" s="118" t="s">
        <v>37</v>
      </c>
      <c r="T247" s="32">
        <v>28820</v>
      </c>
      <c r="U247" s="203">
        <v>39160</v>
      </c>
      <c r="V247" s="171" t="s">
        <v>199</v>
      </c>
      <c r="W247" s="201" t="s">
        <v>24</v>
      </c>
      <c r="X247" s="244">
        <v>7773</v>
      </c>
      <c r="Y247" s="277">
        <v>7374</v>
      </c>
    </row>
    <row r="248" spans="2:25" x14ac:dyDescent="0.25">
      <c r="B248" s="34">
        <v>44784</v>
      </c>
      <c r="C248" s="50"/>
      <c r="D248" s="70">
        <v>6834</v>
      </c>
      <c r="E248" s="70"/>
      <c r="F248" s="70"/>
      <c r="G248" s="70"/>
      <c r="H248" s="70"/>
      <c r="I248" s="50"/>
      <c r="J248" s="27">
        <v>7521</v>
      </c>
      <c r="K248" s="50"/>
      <c r="L248" s="27"/>
      <c r="M248" s="50"/>
      <c r="N248" s="48" t="s">
        <v>37</v>
      </c>
      <c r="O248" s="117" t="s">
        <v>46</v>
      </c>
      <c r="P248" s="54" t="s">
        <v>199</v>
      </c>
      <c r="Q248" s="50"/>
      <c r="R248" s="49"/>
      <c r="S248" s="118"/>
      <c r="T248" s="32">
        <v>27352</v>
      </c>
      <c r="U248" s="203">
        <v>36616</v>
      </c>
      <c r="V248" s="171" t="s">
        <v>199</v>
      </c>
      <c r="W248" s="228"/>
      <c r="X248" s="244">
        <v>7696</v>
      </c>
      <c r="Y248" s="277"/>
    </row>
    <row r="249" spans="2:25" x14ac:dyDescent="0.25">
      <c r="B249" s="34">
        <v>44785</v>
      </c>
      <c r="C249" s="50"/>
      <c r="D249" s="70">
        <v>6768</v>
      </c>
      <c r="E249" s="70"/>
      <c r="F249" s="70"/>
      <c r="G249" s="70"/>
      <c r="H249" s="70"/>
      <c r="I249" s="50"/>
      <c r="J249" s="27">
        <v>7636</v>
      </c>
      <c r="K249" s="50"/>
      <c r="L249" s="27"/>
      <c r="M249" s="50"/>
      <c r="N249" s="48" t="s">
        <v>37</v>
      </c>
      <c r="O249" s="117" t="s">
        <v>46</v>
      </c>
      <c r="P249" s="54" t="s">
        <v>199</v>
      </c>
      <c r="Q249" s="50"/>
      <c r="R249" s="49"/>
      <c r="S249" s="118"/>
      <c r="T249" s="32">
        <v>26070</v>
      </c>
      <c r="U249" s="203">
        <v>39320</v>
      </c>
      <c r="V249" s="171" t="s">
        <v>199</v>
      </c>
      <c r="W249" s="228"/>
      <c r="X249" s="244">
        <v>7732</v>
      </c>
      <c r="Y249" s="277"/>
    </row>
    <row r="250" spans="2:25" x14ac:dyDescent="0.25">
      <c r="B250" s="34">
        <v>44786</v>
      </c>
      <c r="C250" s="50"/>
      <c r="D250" s="70">
        <v>6636</v>
      </c>
      <c r="E250" s="70"/>
      <c r="F250" s="70"/>
      <c r="G250" s="70"/>
      <c r="H250" s="70"/>
      <c r="I250" s="50"/>
      <c r="J250" s="27">
        <v>7432</v>
      </c>
      <c r="K250" s="50"/>
      <c r="L250" s="27"/>
      <c r="M250" s="50"/>
      <c r="N250" s="48" t="s">
        <v>37</v>
      </c>
      <c r="O250" s="117" t="s">
        <v>46</v>
      </c>
      <c r="P250" s="54" t="s">
        <v>199</v>
      </c>
      <c r="Q250" s="50"/>
      <c r="R250" s="49"/>
      <c r="S250" s="118"/>
      <c r="T250" s="32">
        <v>27325</v>
      </c>
      <c r="U250" s="203">
        <v>39675</v>
      </c>
      <c r="V250" s="171" t="s">
        <v>199</v>
      </c>
      <c r="W250" s="228"/>
      <c r="X250" s="244">
        <v>7987</v>
      </c>
      <c r="Y250" s="277"/>
    </row>
    <row r="251" spans="2:25" x14ac:dyDescent="0.25">
      <c r="B251" s="34">
        <v>44787</v>
      </c>
      <c r="C251" s="50"/>
      <c r="D251" s="70">
        <v>6592</v>
      </c>
      <c r="E251" s="70"/>
      <c r="F251" s="70"/>
      <c r="G251" s="70"/>
      <c r="H251" s="70"/>
      <c r="I251" s="50"/>
      <c r="J251" s="27">
        <v>7538</v>
      </c>
      <c r="K251" s="50"/>
      <c r="L251" s="27"/>
      <c r="M251" s="50"/>
      <c r="N251" s="48" t="s">
        <v>37</v>
      </c>
      <c r="O251" s="117" t="s">
        <v>46</v>
      </c>
      <c r="P251" s="54" t="s">
        <v>199</v>
      </c>
      <c r="Q251" s="50"/>
      <c r="R251" s="49"/>
      <c r="S251" s="118"/>
      <c r="T251" s="32">
        <v>26877</v>
      </c>
      <c r="U251" s="203">
        <v>38950</v>
      </c>
      <c r="V251" s="171" t="s">
        <v>199</v>
      </c>
      <c r="W251" s="228"/>
      <c r="X251" s="244">
        <v>7865</v>
      </c>
      <c r="Y251" s="277"/>
    </row>
    <row r="252" spans="2:25" x14ac:dyDescent="0.25">
      <c r="B252" s="34">
        <v>44788</v>
      </c>
      <c r="C252" s="50"/>
      <c r="D252" s="70">
        <v>6686</v>
      </c>
      <c r="E252" s="70"/>
      <c r="F252" s="70"/>
      <c r="G252" s="70"/>
      <c r="H252" s="70"/>
      <c r="I252" s="50"/>
      <c r="J252" s="27">
        <v>7493</v>
      </c>
      <c r="K252" s="50"/>
      <c r="L252" s="27"/>
      <c r="M252" s="50"/>
      <c r="N252" s="48" t="s">
        <v>37</v>
      </c>
      <c r="O252" s="117" t="s">
        <v>46</v>
      </c>
      <c r="P252" s="54" t="s">
        <v>199</v>
      </c>
      <c r="Q252" s="50"/>
      <c r="R252" s="49"/>
      <c r="S252" s="32"/>
      <c r="T252" s="32">
        <v>27456</v>
      </c>
      <c r="U252" s="203">
        <v>39306</v>
      </c>
      <c r="V252" s="171" t="s">
        <v>199</v>
      </c>
      <c r="W252" s="228"/>
      <c r="X252" s="208">
        <v>7699</v>
      </c>
      <c r="Y252" s="209"/>
    </row>
    <row r="253" spans="2:25" x14ac:dyDescent="0.25">
      <c r="B253" s="34">
        <v>44789</v>
      </c>
      <c r="C253" s="50"/>
      <c r="D253" s="70">
        <v>7319</v>
      </c>
      <c r="E253" s="70"/>
      <c r="F253" s="70"/>
      <c r="G253" s="70"/>
      <c r="H253" s="70"/>
      <c r="I253" s="50"/>
      <c r="J253" s="27">
        <v>7704</v>
      </c>
      <c r="K253" s="50"/>
      <c r="L253" s="27"/>
      <c r="M253" s="50"/>
      <c r="N253" s="48" t="s">
        <v>37</v>
      </c>
      <c r="O253" s="117" t="s">
        <v>46</v>
      </c>
      <c r="P253" s="54" t="s">
        <v>199</v>
      </c>
      <c r="Q253" s="50"/>
      <c r="R253" s="49"/>
      <c r="S253" s="32"/>
      <c r="T253" s="32">
        <v>25930</v>
      </c>
      <c r="U253" s="203">
        <v>34680</v>
      </c>
      <c r="V253" s="171" t="s">
        <v>199</v>
      </c>
      <c r="W253" s="228"/>
      <c r="X253" s="208">
        <v>8346</v>
      </c>
      <c r="Y253" s="209"/>
    </row>
    <row r="254" spans="2:25" x14ac:dyDescent="0.25">
      <c r="B254" s="34">
        <v>44790</v>
      </c>
      <c r="C254" s="50"/>
      <c r="D254" s="70">
        <v>6884</v>
      </c>
      <c r="E254" s="70"/>
      <c r="F254" s="70"/>
      <c r="G254" s="70"/>
      <c r="H254" s="70"/>
      <c r="I254" s="50"/>
      <c r="J254" s="27">
        <v>7698</v>
      </c>
      <c r="K254" s="50"/>
      <c r="L254" s="27"/>
      <c r="M254" s="50"/>
      <c r="N254" s="48" t="s">
        <v>37</v>
      </c>
      <c r="O254" s="117" t="s">
        <v>46</v>
      </c>
      <c r="P254" s="54" t="s">
        <v>199</v>
      </c>
      <c r="Q254" s="50"/>
      <c r="R254" s="49" t="s">
        <v>37</v>
      </c>
      <c r="S254" s="118" t="s">
        <v>37</v>
      </c>
      <c r="T254" s="32">
        <v>26440</v>
      </c>
      <c r="U254" s="203">
        <v>39350</v>
      </c>
      <c r="V254" s="171" t="s">
        <v>199</v>
      </c>
      <c r="W254" s="201" t="s">
        <v>24</v>
      </c>
      <c r="X254" s="244">
        <v>7544</v>
      </c>
      <c r="Y254" s="277"/>
    </row>
    <row r="255" spans="2:25" x14ac:dyDescent="0.25">
      <c r="B255" s="34">
        <v>44791</v>
      </c>
      <c r="C255" s="50"/>
      <c r="D255" s="70">
        <v>6693</v>
      </c>
      <c r="E255" s="70"/>
      <c r="F255" s="70"/>
      <c r="G255" s="70"/>
      <c r="H255" s="70"/>
      <c r="I255" s="50"/>
      <c r="J255" s="27">
        <v>7094</v>
      </c>
      <c r="K255" s="50"/>
      <c r="L255" s="27"/>
      <c r="M255" s="50"/>
      <c r="N255" s="48" t="s">
        <v>37</v>
      </c>
      <c r="O255" s="117" t="s">
        <v>46</v>
      </c>
      <c r="P255" s="54" t="s">
        <v>199</v>
      </c>
      <c r="Q255" s="50"/>
      <c r="R255" s="49"/>
      <c r="S255" s="118"/>
      <c r="T255" s="32">
        <v>25820</v>
      </c>
      <c r="U255" s="203">
        <v>37519</v>
      </c>
      <c r="V255" s="171" t="s">
        <v>199</v>
      </c>
      <c r="W255" s="228"/>
      <c r="X255" s="244">
        <v>7072</v>
      </c>
      <c r="Y255" s="277"/>
    </row>
    <row r="256" spans="2:25" x14ac:dyDescent="0.25">
      <c r="B256" s="34">
        <v>44792</v>
      </c>
      <c r="C256" s="50"/>
      <c r="D256" s="70">
        <v>7028</v>
      </c>
      <c r="E256" s="70"/>
      <c r="F256" s="70"/>
      <c r="G256" s="70"/>
      <c r="H256" s="70"/>
      <c r="I256" s="50"/>
      <c r="J256" s="27">
        <v>7718</v>
      </c>
      <c r="K256" s="50"/>
      <c r="L256" s="27"/>
      <c r="M256" s="50"/>
      <c r="N256" s="48" t="s">
        <v>37</v>
      </c>
      <c r="O256" s="117" t="s">
        <v>46</v>
      </c>
      <c r="P256" s="54" t="s">
        <v>199</v>
      </c>
      <c r="Q256" s="50"/>
      <c r="R256" s="49"/>
      <c r="S256" s="32"/>
      <c r="T256" s="32">
        <v>27572</v>
      </c>
      <c r="U256" s="203">
        <v>36612</v>
      </c>
      <c r="V256" s="171" t="s">
        <v>199</v>
      </c>
      <c r="W256" s="228"/>
      <c r="X256" s="208">
        <v>7641</v>
      </c>
      <c r="Y256" s="209"/>
    </row>
    <row r="257" spans="2:25" x14ac:dyDescent="0.25">
      <c r="B257" s="34">
        <v>44793</v>
      </c>
      <c r="C257" s="50"/>
      <c r="D257" s="70">
        <v>7648</v>
      </c>
      <c r="E257" s="70"/>
      <c r="F257" s="70"/>
      <c r="G257" s="70"/>
      <c r="H257" s="70"/>
      <c r="I257" s="50"/>
      <c r="J257" s="27">
        <v>7836</v>
      </c>
      <c r="K257" s="50"/>
      <c r="L257" s="27"/>
      <c r="M257" s="50"/>
      <c r="N257" s="48" t="s">
        <v>37</v>
      </c>
      <c r="O257" s="117" t="s">
        <v>46</v>
      </c>
      <c r="P257" s="54" t="s">
        <v>199</v>
      </c>
      <c r="Q257" s="50"/>
      <c r="R257" s="49"/>
      <c r="S257" s="32"/>
      <c r="T257" s="32">
        <v>29372</v>
      </c>
      <c r="U257" s="203">
        <v>40836</v>
      </c>
      <c r="V257" s="171" t="s">
        <v>199</v>
      </c>
      <c r="W257" s="228"/>
      <c r="X257" s="208">
        <v>8125</v>
      </c>
      <c r="Y257" s="209"/>
    </row>
    <row r="258" spans="2:25" x14ac:dyDescent="0.25">
      <c r="B258" s="34">
        <v>44794</v>
      </c>
      <c r="C258" s="50"/>
      <c r="D258" s="70">
        <v>6968</v>
      </c>
      <c r="E258" s="70"/>
      <c r="F258" s="70"/>
      <c r="G258" s="70"/>
      <c r="H258" s="70"/>
      <c r="I258" s="50"/>
      <c r="J258" s="27">
        <v>8399</v>
      </c>
      <c r="K258" s="50"/>
      <c r="L258" s="27"/>
      <c r="M258" s="50"/>
      <c r="N258" s="48" t="s">
        <v>37</v>
      </c>
      <c r="O258" s="117" t="s">
        <v>46</v>
      </c>
      <c r="P258" s="54" t="s">
        <v>199</v>
      </c>
      <c r="Q258" s="50"/>
      <c r="R258" s="49"/>
      <c r="S258" s="32"/>
      <c r="T258" s="32">
        <v>29396</v>
      </c>
      <c r="U258" s="203">
        <v>42397</v>
      </c>
      <c r="V258" s="171" t="s">
        <v>199</v>
      </c>
      <c r="W258" s="228"/>
      <c r="X258" s="208">
        <v>8222</v>
      </c>
      <c r="Y258" s="209"/>
    </row>
    <row r="259" spans="2:25" x14ac:dyDescent="0.25">
      <c r="B259" s="34">
        <v>44795</v>
      </c>
      <c r="C259" s="50"/>
      <c r="D259" s="70">
        <v>7138</v>
      </c>
      <c r="E259" s="70"/>
      <c r="F259" s="70"/>
      <c r="G259" s="70"/>
      <c r="H259" s="70"/>
      <c r="I259" s="50"/>
      <c r="J259" s="27">
        <v>7646</v>
      </c>
      <c r="K259" s="50"/>
      <c r="L259" s="27"/>
      <c r="M259" s="50"/>
      <c r="N259" s="48" t="s">
        <v>37</v>
      </c>
      <c r="O259" s="117" t="s">
        <v>46</v>
      </c>
      <c r="P259" s="54" t="s">
        <v>199</v>
      </c>
      <c r="Q259" s="50"/>
      <c r="R259" s="49"/>
      <c r="S259" s="32"/>
      <c r="T259" s="32">
        <v>29330</v>
      </c>
      <c r="U259" s="203">
        <v>39402</v>
      </c>
      <c r="V259" s="171" t="s">
        <v>199</v>
      </c>
      <c r="W259" s="228"/>
      <c r="X259" s="208">
        <v>8092</v>
      </c>
      <c r="Y259" s="209"/>
    </row>
    <row r="260" spans="2:25" x14ac:dyDescent="0.25">
      <c r="B260" s="34">
        <v>44796</v>
      </c>
      <c r="C260" s="50"/>
      <c r="D260" s="70">
        <v>6486</v>
      </c>
      <c r="E260" s="70"/>
      <c r="F260" s="70"/>
      <c r="G260" s="70"/>
      <c r="H260" s="70"/>
      <c r="I260" s="50"/>
      <c r="J260" s="27">
        <v>7132</v>
      </c>
      <c r="K260" s="50"/>
      <c r="L260" s="27"/>
      <c r="M260" s="50"/>
      <c r="N260" s="48" t="s">
        <v>37</v>
      </c>
      <c r="O260" s="117" t="s">
        <v>46</v>
      </c>
      <c r="P260" s="54" t="s">
        <v>199</v>
      </c>
      <c r="Q260" s="50"/>
      <c r="R260" s="49"/>
      <c r="S260" s="32"/>
      <c r="T260" s="32">
        <v>27116</v>
      </c>
      <c r="U260" s="203">
        <v>38834</v>
      </c>
      <c r="V260" s="171" t="s">
        <v>199</v>
      </c>
      <c r="W260" s="228"/>
      <c r="X260" s="208">
        <v>7624</v>
      </c>
      <c r="Y260" s="209"/>
    </row>
    <row r="261" spans="2:25" x14ac:dyDescent="0.25">
      <c r="B261" s="34">
        <v>44797</v>
      </c>
      <c r="C261" s="50"/>
      <c r="D261" s="70">
        <v>6024</v>
      </c>
      <c r="E261" s="70"/>
      <c r="F261" s="70"/>
      <c r="G261" s="70"/>
      <c r="H261" s="70"/>
      <c r="I261" s="50"/>
      <c r="J261" s="27">
        <v>6384</v>
      </c>
      <c r="K261" s="50"/>
      <c r="L261" s="27"/>
      <c r="M261" s="50"/>
      <c r="N261" s="48" t="s">
        <v>37</v>
      </c>
      <c r="O261" s="117" t="s">
        <v>46</v>
      </c>
      <c r="P261" s="54" t="s">
        <v>199</v>
      </c>
      <c r="Q261" s="50"/>
      <c r="R261" s="49" t="s">
        <v>37</v>
      </c>
      <c r="S261" s="118" t="s">
        <v>37</v>
      </c>
      <c r="T261" s="32">
        <v>23225</v>
      </c>
      <c r="U261" s="203">
        <v>35555</v>
      </c>
      <c r="V261" s="171" t="s">
        <v>199</v>
      </c>
      <c r="W261" s="201" t="s">
        <v>24</v>
      </c>
      <c r="X261" s="244">
        <v>6822</v>
      </c>
      <c r="Y261" s="277">
        <v>6046</v>
      </c>
    </row>
    <row r="262" spans="2:25" x14ac:dyDescent="0.25">
      <c r="B262" s="34">
        <v>44798</v>
      </c>
      <c r="C262" s="50"/>
      <c r="D262" s="70">
        <v>5754</v>
      </c>
      <c r="E262" s="70"/>
      <c r="F262" s="70"/>
      <c r="G262" s="70"/>
      <c r="H262" s="70"/>
      <c r="I262" s="50"/>
      <c r="J262" s="27">
        <v>6021</v>
      </c>
      <c r="K262" s="50"/>
      <c r="L262" s="27"/>
      <c r="M262" s="50"/>
      <c r="N262" s="48" t="s">
        <v>37</v>
      </c>
      <c r="O262" s="117" t="s">
        <v>46</v>
      </c>
      <c r="P262" s="54" t="s">
        <v>199</v>
      </c>
      <c r="Q262" s="50"/>
      <c r="R262" s="49"/>
      <c r="S262" s="32"/>
      <c r="T262" s="32">
        <v>23147</v>
      </c>
      <c r="U262" s="203">
        <v>32864</v>
      </c>
      <c r="V262" s="171" t="s">
        <v>199</v>
      </c>
      <c r="W262" s="228"/>
      <c r="X262" s="208">
        <v>6314</v>
      </c>
      <c r="Y262" s="209"/>
    </row>
    <row r="263" spans="2:25" x14ac:dyDescent="0.25">
      <c r="B263" s="34">
        <v>44799</v>
      </c>
      <c r="C263" s="50"/>
      <c r="D263" s="70">
        <v>6120</v>
      </c>
      <c r="E263" s="70"/>
      <c r="F263" s="70"/>
      <c r="G263" s="70"/>
      <c r="H263" s="70"/>
      <c r="I263" s="50"/>
      <c r="J263" s="27">
        <v>6673</v>
      </c>
      <c r="K263" s="50"/>
      <c r="L263" s="27"/>
      <c r="M263" s="50"/>
      <c r="N263" s="48" t="s">
        <v>37</v>
      </c>
      <c r="O263" s="117" t="s">
        <v>46</v>
      </c>
      <c r="P263" s="54" t="s">
        <v>199</v>
      </c>
      <c r="Q263" s="50"/>
      <c r="R263" s="49"/>
      <c r="S263" s="32"/>
      <c r="T263" s="32">
        <v>24785</v>
      </c>
      <c r="U263" s="203">
        <v>35632</v>
      </c>
      <c r="V263" s="171" t="s">
        <v>199</v>
      </c>
      <c r="W263" s="228"/>
      <c r="X263" s="208">
        <v>6487</v>
      </c>
      <c r="Y263" s="209"/>
    </row>
    <row r="264" spans="2:25" x14ac:dyDescent="0.25">
      <c r="B264" s="34">
        <v>44800</v>
      </c>
      <c r="C264" s="50"/>
      <c r="D264" s="70">
        <v>6637</v>
      </c>
      <c r="E264" s="70"/>
      <c r="F264" s="70"/>
      <c r="G264" s="70"/>
      <c r="H264" s="70"/>
      <c r="I264" s="50"/>
      <c r="J264" s="27">
        <v>7483</v>
      </c>
      <c r="K264" s="50"/>
      <c r="L264" s="27"/>
      <c r="M264" s="50"/>
      <c r="N264" s="48" t="s">
        <v>37</v>
      </c>
      <c r="O264" s="117" t="s">
        <v>46</v>
      </c>
      <c r="P264" s="54" t="s">
        <v>199</v>
      </c>
      <c r="Q264" s="50"/>
      <c r="R264" s="49"/>
      <c r="S264" s="32"/>
      <c r="T264" s="32">
        <v>27190</v>
      </c>
      <c r="U264" s="203">
        <v>38498</v>
      </c>
      <c r="V264" s="171" t="s">
        <v>199</v>
      </c>
      <c r="W264" s="228"/>
      <c r="X264" s="208">
        <v>7479</v>
      </c>
      <c r="Y264" s="209"/>
    </row>
    <row r="265" spans="2:25" x14ac:dyDescent="0.25">
      <c r="B265" s="34">
        <v>44801</v>
      </c>
      <c r="C265" s="50"/>
      <c r="D265" s="70">
        <v>7143</v>
      </c>
      <c r="E265" s="70"/>
      <c r="F265" s="70"/>
      <c r="G265" s="70"/>
      <c r="H265" s="70"/>
      <c r="I265" s="50"/>
      <c r="J265" s="27">
        <v>7994</v>
      </c>
      <c r="K265" s="50"/>
      <c r="L265" s="27"/>
      <c r="M265" s="50"/>
      <c r="N265" s="48" t="s">
        <v>37</v>
      </c>
      <c r="O265" s="117" t="s">
        <v>46</v>
      </c>
      <c r="P265" s="54" t="s">
        <v>199</v>
      </c>
      <c r="Q265" s="50"/>
      <c r="R265" s="49"/>
      <c r="S265" s="32"/>
      <c r="T265" s="32">
        <v>30896</v>
      </c>
      <c r="U265" s="203">
        <v>42313</v>
      </c>
      <c r="V265" s="171" t="s">
        <v>199</v>
      </c>
      <c r="W265" s="228"/>
      <c r="X265" s="208">
        <v>8191</v>
      </c>
      <c r="Y265" s="209"/>
    </row>
    <row r="266" spans="2:25" x14ac:dyDescent="0.25">
      <c r="B266" s="34">
        <v>44802</v>
      </c>
      <c r="C266" s="50"/>
      <c r="D266" s="70">
        <v>7633</v>
      </c>
      <c r="E266" s="70"/>
      <c r="F266" s="70"/>
      <c r="G266" s="70"/>
      <c r="H266" s="70"/>
      <c r="I266" s="50"/>
      <c r="J266" s="27">
        <v>7665</v>
      </c>
      <c r="K266" s="50"/>
      <c r="L266" s="27"/>
      <c r="M266" s="50"/>
      <c r="N266" s="48" t="s">
        <v>37</v>
      </c>
      <c r="O266" s="117" t="s">
        <v>46</v>
      </c>
      <c r="P266" s="54" t="s">
        <v>199</v>
      </c>
      <c r="Q266" s="50"/>
      <c r="R266" s="49"/>
      <c r="S266" s="32"/>
      <c r="T266" s="32">
        <v>30236</v>
      </c>
      <c r="U266" s="203">
        <v>39168</v>
      </c>
      <c r="V266" s="171" t="s">
        <v>199</v>
      </c>
      <c r="W266" s="228"/>
      <c r="X266" s="208">
        <v>8027</v>
      </c>
      <c r="Y266" s="209"/>
    </row>
    <row r="267" spans="2:25" x14ac:dyDescent="0.25">
      <c r="B267" s="34">
        <v>44803</v>
      </c>
      <c r="C267" s="50"/>
      <c r="D267" s="70">
        <v>7067</v>
      </c>
      <c r="E267" s="70"/>
      <c r="F267" s="70"/>
      <c r="G267" s="70"/>
      <c r="H267" s="70"/>
      <c r="I267" s="50"/>
      <c r="J267" s="27">
        <v>7412</v>
      </c>
      <c r="K267" s="50"/>
      <c r="L267" s="27"/>
      <c r="M267" s="50"/>
      <c r="N267" s="48" t="s">
        <v>37</v>
      </c>
      <c r="O267" s="117" t="s">
        <v>46</v>
      </c>
      <c r="P267" s="54" t="s">
        <v>199</v>
      </c>
      <c r="Q267" s="50"/>
      <c r="R267" s="49"/>
      <c r="S267" s="32"/>
      <c r="T267" s="32">
        <v>29573</v>
      </c>
      <c r="U267" s="203">
        <v>38694</v>
      </c>
      <c r="V267" s="171" t="s">
        <v>199</v>
      </c>
      <c r="W267" s="228"/>
      <c r="X267" s="208">
        <v>8065</v>
      </c>
      <c r="Y267" s="209"/>
    </row>
    <row r="268" spans="2:25" x14ac:dyDescent="0.25">
      <c r="B268" s="34">
        <v>44804</v>
      </c>
      <c r="C268" s="50"/>
      <c r="D268" s="70">
        <v>6856</v>
      </c>
      <c r="E268" s="70"/>
      <c r="F268" s="70"/>
      <c r="G268" s="70"/>
      <c r="H268" s="70"/>
      <c r="I268" s="50"/>
      <c r="J268" s="27">
        <v>7387</v>
      </c>
      <c r="K268" s="50"/>
      <c r="L268" s="27"/>
      <c r="M268" s="50"/>
      <c r="N268" s="48" t="s">
        <v>37</v>
      </c>
      <c r="O268" s="117" t="s">
        <v>46</v>
      </c>
      <c r="P268" s="54" t="s">
        <v>199</v>
      </c>
      <c r="Q268" s="50"/>
      <c r="R268" s="49" t="s">
        <v>37</v>
      </c>
      <c r="S268" s="118" t="s">
        <v>37</v>
      </c>
      <c r="T268" s="32">
        <v>28579</v>
      </c>
      <c r="U268" s="203">
        <v>37262</v>
      </c>
      <c r="V268" s="171" t="s">
        <v>199</v>
      </c>
      <c r="W268" s="201" t="s">
        <v>24</v>
      </c>
      <c r="X268" s="244">
        <v>7194</v>
      </c>
      <c r="Y268" s="277">
        <v>7014</v>
      </c>
    </row>
    <row r="269" spans="2:25" x14ac:dyDescent="0.25">
      <c r="B269" s="34">
        <v>44805</v>
      </c>
      <c r="C269" s="50"/>
      <c r="D269" s="70">
        <v>7048</v>
      </c>
      <c r="E269" s="70"/>
      <c r="F269" s="70"/>
      <c r="G269" s="70"/>
      <c r="H269" s="70"/>
      <c r="I269" s="50"/>
      <c r="J269" s="27">
        <v>7820</v>
      </c>
      <c r="K269" s="50"/>
      <c r="L269" s="27"/>
      <c r="M269" s="50"/>
      <c r="N269" s="48" t="s">
        <v>37</v>
      </c>
      <c r="O269" s="117" t="s">
        <v>46</v>
      </c>
      <c r="P269" s="54" t="s">
        <v>199</v>
      </c>
      <c r="Q269" s="50"/>
      <c r="R269" s="49"/>
      <c r="S269" s="32"/>
      <c r="T269" s="32">
        <v>26148</v>
      </c>
      <c r="U269" s="203">
        <v>26760</v>
      </c>
      <c r="V269" s="171" t="s">
        <v>199</v>
      </c>
      <c r="W269" s="228"/>
      <c r="X269" s="208">
        <v>8270</v>
      </c>
      <c r="Y269" s="209"/>
    </row>
    <row r="270" spans="2:25" x14ac:dyDescent="0.25">
      <c r="B270" s="34">
        <v>44806</v>
      </c>
      <c r="C270" s="50"/>
      <c r="D270" s="70">
        <v>6677</v>
      </c>
      <c r="E270" s="70"/>
      <c r="F270" s="70"/>
      <c r="G270" s="70"/>
      <c r="H270" s="70"/>
      <c r="I270" s="50"/>
      <c r="J270" s="27">
        <v>7683</v>
      </c>
      <c r="K270" s="50"/>
      <c r="L270" s="27"/>
      <c r="M270" s="50"/>
      <c r="N270" s="48" t="s">
        <v>37</v>
      </c>
      <c r="O270" s="117" t="s">
        <v>46</v>
      </c>
      <c r="P270" s="54" t="s">
        <v>199</v>
      </c>
      <c r="Q270" s="50"/>
      <c r="R270" s="49"/>
      <c r="S270" s="118"/>
      <c r="T270" s="32">
        <v>25806</v>
      </c>
      <c r="U270" s="203">
        <v>38384</v>
      </c>
      <c r="V270" s="171" t="s">
        <v>199</v>
      </c>
      <c r="W270" s="228"/>
      <c r="X270" s="244">
        <v>8243</v>
      </c>
      <c r="Y270" s="277"/>
    </row>
    <row r="271" spans="2:25" x14ac:dyDescent="0.25">
      <c r="B271" s="34">
        <v>44807</v>
      </c>
      <c r="C271" s="50"/>
      <c r="D271" s="70">
        <v>6893</v>
      </c>
      <c r="E271" s="70"/>
      <c r="F271" s="70"/>
      <c r="G271" s="70"/>
      <c r="H271" s="70"/>
      <c r="I271" s="50"/>
      <c r="J271" s="27">
        <v>7987</v>
      </c>
      <c r="K271" s="50"/>
      <c r="L271" s="27"/>
      <c r="M271" s="50"/>
      <c r="N271" s="48" t="s">
        <v>37</v>
      </c>
      <c r="O271" s="117" t="s">
        <v>46</v>
      </c>
      <c r="P271" s="54" t="s">
        <v>199</v>
      </c>
      <c r="Q271" s="50"/>
      <c r="R271" s="49"/>
      <c r="S271" s="118"/>
      <c r="T271" s="32">
        <v>26209</v>
      </c>
      <c r="U271" s="203">
        <v>38760</v>
      </c>
      <c r="V271" s="171" t="s">
        <v>199</v>
      </c>
      <c r="W271" s="228"/>
      <c r="X271" s="244">
        <v>8549</v>
      </c>
      <c r="Y271" s="277"/>
    </row>
    <row r="272" spans="2:25" x14ac:dyDescent="0.25">
      <c r="B272" s="34">
        <v>44808</v>
      </c>
      <c r="C272" s="50"/>
      <c r="D272" s="70">
        <v>6992</v>
      </c>
      <c r="E272" s="70"/>
      <c r="F272" s="70"/>
      <c r="G272" s="70"/>
      <c r="H272" s="70"/>
      <c r="I272" s="50"/>
      <c r="J272" s="27">
        <v>7681</v>
      </c>
      <c r="K272" s="50"/>
      <c r="L272" s="27"/>
      <c r="M272" s="50"/>
      <c r="N272" s="48" t="s">
        <v>37</v>
      </c>
      <c r="O272" s="117" t="s">
        <v>46</v>
      </c>
      <c r="P272" s="54" t="s">
        <v>199</v>
      </c>
      <c r="Q272" s="50"/>
      <c r="R272" s="49"/>
      <c r="S272" s="118"/>
      <c r="T272" s="32">
        <v>26363</v>
      </c>
      <c r="U272" s="203">
        <v>38398</v>
      </c>
      <c r="V272" s="171" t="s">
        <v>199</v>
      </c>
      <c r="W272" s="228"/>
      <c r="X272" s="244">
        <v>8690</v>
      </c>
      <c r="Y272" s="277"/>
    </row>
    <row r="273" spans="2:27" x14ac:dyDescent="0.25">
      <c r="B273" s="34">
        <v>44811</v>
      </c>
      <c r="C273" s="50"/>
      <c r="D273" s="70">
        <v>7045</v>
      </c>
      <c r="E273" s="70"/>
      <c r="F273" s="70"/>
      <c r="G273" s="70"/>
      <c r="H273" s="70"/>
      <c r="I273" s="50"/>
      <c r="J273" s="27">
        <v>7792</v>
      </c>
      <c r="K273" s="50"/>
      <c r="L273" s="27"/>
      <c r="M273" s="50"/>
      <c r="N273" s="48"/>
      <c r="O273" s="117"/>
      <c r="P273" s="54"/>
      <c r="Q273" s="50"/>
      <c r="R273" s="49"/>
      <c r="S273" s="118"/>
      <c r="T273" s="32">
        <v>28116</v>
      </c>
      <c r="U273" s="203">
        <v>36441</v>
      </c>
      <c r="V273" s="171"/>
      <c r="W273" s="228"/>
      <c r="X273" s="244">
        <v>8214</v>
      </c>
      <c r="Y273" s="277">
        <v>6975</v>
      </c>
    </row>
    <row r="274" spans="2:27" x14ac:dyDescent="0.25">
      <c r="B274" s="34">
        <v>44812</v>
      </c>
      <c r="C274" s="50"/>
      <c r="D274" s="70">
        <v>6675</v>
      </c>
      <c r="E274" s="70"/>
      <c r="F274" s="70"/>
      <c r="G274" s="70"/>
      <c r="H274" s="70"/>
      <c r="I274" s="50"/>
      <c r="J274" s="27">
        <v>7461</v>
      </c>
      <c r="K274" s="50"/>
      <c r="L274" s="27"/>
      <c r="M274" s="50"/>
      <c r="N274" s="48"/>
      <c r="O274" s="117"/>
      <c r="P274" s="54"/>
      <c r="Q274" s="50"/>
      <c r="R274" s="49"/>
      <c r="S274" s="118"/>
      <c r="T274" s="32">
        <v>25107</v>
      </c>
      <c r="U274" s="203">
        <v>37338</v>
      </c>
      <c r="V274" s="171"/>
      <c r="W274" s="228"/>
      <c r="X274" s="244">
        <v>9127</v>
      </c>
      <c r="Y274" s="277">
        <v>7174</v>
      </c>
    </row>
    <row r="275" spans="2:27" x14ac:dyDescent="0.25">
      <c r="B275" s="34">
        <v>44813</v>
      </c>
      <c r="C275" s="50"/>
      <c r="D275" s="70">
        <v>6470</v>
      </c>
      <c r="E275" s="70"/>
      <c r="F275" s="70"/>
      <c r="G275" s="70"/>
      <c r="H275" s="70"/>
      <c r="I275" s="50"/>
      <c r="J275" s="27">
        <v>7561</v>
      </c>
      <c r="K275" s="50"/>
      <c r="L275" s="27"/>
      <c r="M275" s="50"/>
      <c r="N275" s="48"/>
      <c r="O275" s="117"/>
      <c r="P275" s="54"/>
      <c r="Q275" s="50"/>
      <c r="R275" s="49"/>
      <c r="S275" s="118"/>
      <c r="T275" s="32">
        <v>25709</v>
      </c>
      <c r="U275" s="203">
        <v>36644</v>
      </c>
      <c r="V275" s="171"/>
      <c r="W275" s="228"/>
      <c r="X275" s="244">
        <v>9035</v>
      </c>
      <c r="Y275" s="277">
        <v>7054</v>
      </c>
    </row>
    <row r="276" spans="2:27" x14ac:dyDescent="0.25">
      <c r="B276" s="34">
        <v>44818</v>
      </c>
      <c r="C276" s="50"/>
      <c r="D276" s="70">
        <v>6792</v>
      </c>
      <c r="E276" s="70"/>
      <c r="F276" s="70"/>
      <c r="G276" s="70"/>
      <c r="H276" s="70"/>
      <c r="I276" s="50"/>
      <c r="J276" s="27">
        <v>7785</v>
      </c>
      <c r="K276" s="50"/>
      <c r="L276" s="27"/>
      <c r="M276" s="50"/>
      <c r="N276" s="48"/>
      <c r="O276" s="117"/>
      <c r="P276" s="54"/>
      <c r="Q276" s="50"/>
      <c r="R276" s="49"/>
      <c r="S276" s="118"/>
      <c r="T276" s="32">
        <v>25851</v>
      </c>
      <c r="U276" s="203">
        <v>26724</v>
      </c>
      <c r="V276" s="171"/>
      <c r="W276" s="228"/>
      <c r="X276" s="244">
        <v>9163</v>
      </c>
      <c r="Y276" s="277">
        <v>6986</v>
      </c>
    </row>
    <row r="277" spans="2:27" x14ac:dyDescent="0.25">
      <c r="B277" s="34">
        <v>44819</v>
      </c>
      <c r="C277" s="50"/>
      <c r="D277" s="70">
        <v>6891</v>
      </c>
      <c r="E277" s="70"/>
      <c r="F277" s="70"/>
      <c r="G277" s="70"/>
      <c r="H277" s="70"/>
      <c r="I277" s="50"/>
      <c r="J277" s="27">
        <v>7431</v>
      </c>
      <c r="K277" s="50"/>
      <c r="L277" s="27"/>
      <c r="M277" s="50"/>
      <c r="N277" s="48"/>
      <c r="O277" s="117"/>
      <c r="P277" s="54"/>
      <c r="Q277" s="50"/>
      <c r="R277" s="49"/>
      <c r="S277" s="118"/>
      <c r="T277" s="32">
        <v>26033</v>
      </c>
      <c r="U277" s="203">
        <v>26975</v>
      </c>
      <c r="V277" s="171"/>
      <c r="W277" s="228"/>
      <c r="X277" s="244">
        <v>8992</v>
      </c>
      <c r="Y277" s="277">
        <v>7024</v>
      </c>
    </row>
    <row r="278" spans="2:27" x14ac:dyDescent="0.25">
      <c r="B278" s="34">
        <v>44820</v>
      </c>
      <c r="C278" s="50"/>
      <c r="D278" s="70">
        <v>6845</v>
      </c>
      <c r="E278" s="70"/>
      <c r="F278" s="70"/>
      <c r="G278" s="70"/>
      <c r="H278" s="70"/>
      <c r="I278" s="50"/>
      <c r="J278" s="27">
        <v>7422</v>
      </c>
      <c r="K278" s="50"/>
      <c r="L278" s="27"/>
      <c r="M278" s="50"/>
      <c r="N278" s="48"/>
      <c r="O278" s="117"/>
      <c r="P278" s="54"/>
      <c r="Q278" s="50"/>
      <c r="R278" s="49"/>
      <c r="S278" s="118"/>
      <c r="T278" s="32">
        <v>26140</v>
      </c>
      <c r="U278" s="203">
        <v>36003</v>
      </c>
      <c r="V278" s="171"/>
      <c r="W278" s="228"/>
      <c r="X278" s="244">
        <v>7726</v>
      </c>
      <c r="Y278" s="277">
        <v>7420</v>
      </c>
    </row>
    <row r="279" spans="2:27" x14ac:dyDescent="0.25">
      <c r="B279" s="34">
        <v>44825</v>
      </c>
      <c r="C279" s="50"/>
      <c r="D279" s="70">
        <v>7194</v>
      </c>
      <c r="E279" s="70"/>
      <c r="F279" s="70"/>
      <c r="G279" s="70"/>
      <c r="H279" s="70"/>
      <c r="I279" s="50"/>
      <c r="J279" s="27">
        <v>7531</v>
      </c>
      <c r="K279" s="50"/>
      <c r="L279" s="27"/>
      <c r="M279" s="50"/>
      <c r="N279" s="48"/>
      <c r="O279" s="117"/>
      <c r="P279" s="54"/>
      <c r="Q279" s="50"/>
      <c r="R279" s="49"/>
      <c r="S279" s="118"/>
      <c r="T279" s="32">
        <v>26870</v>
      </c>
      <c r="U279" s="203">
        <v>35521</v>
      </c>
      <c r="V279" s="171"/>
      <c r="W279" s="228"/>
      <c r="X279" s="244">
        <v>7926</v>
      </c>
      <c r="Y279" s="277">
        <v>7250</v>
      </c>
    </row>
    <row r="280" spans="2:27" x14ac:dyDescent="0.25">
      <c r="B280" s="34">
        <v>44826</v>
      </c>
      <c r="C280" s="50"/>
      <c r="D280" s="70">
        <v>7306</v>
      </c>
      <c r="E280" s="70"/>
      <c r="F280" s="70"/>
      <c r="G280" s="70"/>
      <c r="H280" s="70"/>
      <c r="I280" s="50"/>
      <c r="J280" s="27">
        <v>7619</v>
      </c>
      <c r="K280" s="50"/>
      <c r="L280" s="27"/>
      <c r="M280" s="50"/>
      <c r="N280" s="48"/>
      <c r="O280" s="117"/>
      <c r="P280" s="54"/>
      <c r="Q280" s="50"/>
      <c r="R280" s="49"/>
      <c r="S280" s="118"/>
      <c r="T280" s="32">
        <v>26004</v>
      </c>
      <c r="U280" s="203">
        <v>34152</v>
      </c>
      <c r="V280" s="171"/>
      <c r="W280" s="228"/>
      <c r="X280" s="244">
        <v>7715</v>
      </c>
      <c r="Y280" s="277">
        <v>7277</v>
      </c>
    </row>
    <row r="281" spans="2:27" x14ac:dyDescent="0.25">
      <c r="B281" s="34">
        <v>44827</v>
      </c>
      <c r="C281" s="50"/>
      <c r="D281" s="70">
        <v>6993</v>
      </c>
      <c r="E281" s="70"/>
      <c r="F281" s="70"/>
      <c r="G281" s="70"/>
      <c r="H281" s="70"/>
      <c r="I281" s="50"/>
      <c r="J281" s="27">
        <v>7447</v>
      </c>
      <c r="K281" s="50"/>
      <c r="L281" s="27"/>
      <c r="M281" s="50"/>
      <c r="N281" s="48"/>
      <c r="O281" s="117"/>
      <c r="P281" s="54"/>
      <c r="Q281" s="50"/>
      <c r="R281" s="49"/>
      <c r="S281" s="118"/>
      <c r="T281" s="32">
        <v>25209</v>
      </c>
      <c r="U281" s="203">
        <v>32316</v>
      </c>
      <c r="V281" s="171"/>
      <c r="W281" s="228"/>
      <c r="X281" s="244">
        <v>8484</v>
      </c>
      <c r="Y281" s="277">
        <v>6882</v>
      </c>
    </row>
    <row r="282" spans="2:27" x14ac:dyDescent="0.25">
      <c r="B282" s="34">
        <v>44830</v>
      </c>
      <c r="C282" s="50"/>
      <c r="D282" s="70">
        <v>1141</v>
      </c>
      <c r="E282" s="70"/>
      <c r="F282" s="70"/>
      <c r="G282" s="70"/>
      <c r="H282" s="70"/>
      <c r="I282" s="50"/>
      <c r="J282" s="27">
        <v>2658</v>
      </c>
      <c r="K282" s="50"/>
      <c r="L282" s="27"/>
      <c r="M282" s="50"/>
      <c r="N282" s="48"/>
      <c r="O282" s="246">
        <v>2534</v>
      </c>
      <c r="P282" s="54"/>
      <c r="Q282" s="50"/>
      <c r="R282" s="49"/>
      <c r="S282" s="118"/>
      <c r="T282" s="32">
        <v>6519</v>
      </c>
      <c r="U282" s="203">
        <v>10130</v>
      </c>
      <c r="V282" s="171"/>
      <c r="W282" s="228"/>
      <c r="X282" s="244">
        <v>7212</v>
      </c>
      <c r="Y282" s="277">
        <v>6360</v>
      </c>
      <c r="AA282" t="s">
        <v>207</v>
      </c>
    </row>
    <row r="283" spans="2:27" x14ac:dyDescent="0.25">
      <c r="B283" s="34">
        <v>44832</v>
      </c>
      <c r="C283" s="50"/>
      <c r="D283" s="70">
        <v>6964</v>
      </c>
      <c r="E283" s="70"/>
      <c r="F283" s="70"/>
      <c r="G283" s="70"/>
      <c r="H283" s="70"/>
      <c r="I283" s="50"/>
      <c r="J283" s="27">
        <v>7208</v>
      </c>
      <c r="K283" s="50"/>
      <c r="L283" s="27"/>
      <c r="M283" s="50"/>
      <c r="N283" s="48"/>
      <c r="O283" s="246">
        <v>9388</v>
      </c>
      <c r="P283" s="54"/>
      <c r="Q283" s="50"/>
      <c r="R283" s="49"/>
      <c r="S283" s="118"/>
      <c r="T283" s="32">
        <v>14640</v>
      </c>
      <c r="U283" s="203">
        <v>21240</v>
      </c>
      <c r="V283" s="171"/>
      <c r="W283" s="228"/>
      <c r="X283" s="244">
        <v>7546</v>
      </c>
      <c r="Y283" s="277">
        <v>6735</v>
      </c>
    </row>
    <row r="284" spans="2:27" x14ac:dyDescent="0.25">
      <c r="B284" s="34">
        <v>44834</v>
      </c>
      <c r="C284" s="50"/>
      <c r="D284" s="70">
        <v>7308</v>
      </c>
      <c r="E284" s="70"/>
      <c r="F284" s="70"/>
      <c r="G284" s="70"/>
      <c r="H284" s="70"/>
      <c r="I284" s="50"/>
      <c r="J284" s="27">
        <v>7265</v>
      </c>
      <c r="K284" s="50"/>
      <c r="L284" s="27"/>
      <c r="M284" s="50"/>
      <c r="N284" s="48"/>
      <c r="O284" s="246">
        <v>9129</v>
      </c>
      <c r="P284" s="54"/>
      <c r="Q284" s="50"/>
      <c r="R284" s="49"/>
      <c r="S284" s="118"/>
      <c r="T284" s="32">
        <v>19889</v>
      </c>
      <c r="U284" s="203">
        <v>28516</v>
      </c>
      <c r="V284" s="171"/>
      <c r="W284" s="228"/>
      <c r="X284" s="244">
        <v>9016</v>
      </c>
      <c r="Y284" s="277">
        <v>7486</v>
      </c>
    </row>
    <row r="285" spans="2:27" x14ac:dyDescent="0.25">
      <c r="B285" s="34">
        <v>44837</v>
      </c>
      <c r="C285" s="50"/>
      <c r="D285" s="70">
        <v>7146</v>
      </c>
      <c r="E285" s="70"/>
      <c r="F285" s="70"/>
      <c r="G285" s="70"/>
      <c r="H285" s="70"/>
      <c r="I285" s="50"/>
      <c r="J285" s="27">
        <v>7094</v>
      </c>
      <c r="K285" s="50"/>
      <c r="L285" s="27"/>
      <c r="M285" s="50"/>
      <c r="N285" s="48" t="s">
        <v>37</v>
      </c>
      <c r="O285" s="246">
        <v>9085</v>
      </c>
      <c r="P285" s="54"/>
      <c r="Q285" s="50"/>
      <c r="R285" s="49"/>
      <c r="S285" s="118"/>
      <c r="T285" s="32">
        <v>24433</v>
      </c>
      <c r="U285" s="203">
        <v>18886</v>
      </c>
      <c r="V285" s="171"/>
      <c r="W285" s="228"/>
      <c r="X285" s="244">
        <v>8289</v>
      </c>
      <c r="Y285" s="200" t="s">
        <v>37</v>
      </c>
    </row>
    <row r="286" spans="2:27" x14ac:dyDescent="0.25">
      <c r="B286" s="34">
        <v>44840</v>
      </c>
      <c r="C286" s="50"/>
      <c r="D286" s="70">
        <v>6834</v>
      </c>
      <c r="E286" s="70"/>
      <c r="F286" s="70"/>
      <c r="G286" s="70"/>
      <c r="H286" s="70"/>
      <c r="I286" s="50"/>
      <c r="J286" s="27">
        <v>7051</v>
      </c>
      <c r="K286" s="50"/>
      <c r="L286" s="27"/>
      <c r="M286" s="50"/>
      <c r="N286" s="48" t="s">
        <v>37</v>
      </c>
      <c r="O286" s="246"/>
      <c r="P286" s="54"/>
      <c r="Q286" s="50"/>
      <c r="R286" s="49"/>
      <c r="S286" s="118"/>
      <c r="T286" s="32">
        <v>20256</v>
      </c>
      <c r="U286" s="203">
        <v>15589</v>
      </c>
      <c r="V286" s="171"/>
      <c r="W286" s="228"/>
      <c r="X286" s="244">
        <v>7862</v>
      </c>
      <c r="Y286" s="277">
        <v>6361</v>
      </c>
      <c r="AA286" t="s">
        <v>209</v>
      </c>
    </row>
    <row r="287" spans="2:27" x14ac:dyDescent="0.25">
      <c r="B287" s="34">
        <v>44844</v>
      </c>
      <c r="C287" s="50"/>
      <c r="D287" s="70">
        <v>7021</v>
      </c>
      <c r="E287" s="70"/>
      <c r="F287" s="70"/>
      <c r="G287" s="70"/>
      <c r="H287" s="70"/>
      <c r="I287" s="50"/>
      <c r="J287" s="27">
        <v>6976</v>
      </c>
      <c r="K287" s="50"/>
      <c r="L287" s="27"/>
      <c r="M287" s="50"/>
      <c r="N287" s="48" t="s">
        <v>37</v>
      </c>
      <c r="O287" s="246">
        <v>8561</v>
      </c>
      <c r="P287" s="54"/>
      <c r="Q287" s="50"/>
      <c r="R287" s="49"/>
      <c r="S287" s="118"/>
      <c r="T287" s="32">
        <v>16663</v>
      </c>
      <c r="U287" s="203">
        <v>19951</v>
      </c>
      <c r="V287" s="171"/>
      <c r="W287" s="228"/>
      <c r="X287" s="244">
        <v>7664</v>
      </c>
      <c r="Y287" s="277">
        <v>7138</v>
      </c>
    </row>
    <row r="288" spans="2:27" x14ac:dyDescent="0.25">
      <c r="B288" s="34">
        <v>44847</v>
      </c>
      <c r="C288" s="50"/>
      <c r="D288" s="70">
        <v>6601</v>
      </c>
      <c r="E288" s="70"/>
      <c r="F288" s="70"/>
      <c r="G288" s="70"/>
      <c r="H288" s="70"/>
      <c r="I288" s="50"/>
      <c r="J288" s="27">
        <v>6924</v>
      </c>
      <c r="K288" s="50"/>
      <c r="L288" s="27"/>
      <c r="M288" s="50"/>
      <c r="N288" s="48" t="s">
        <v>37</v>
      </c>
      <c r="O288" s="246"/>
      <c r="P288" s="54"/>
      <c r="Q288" s="50"/>
      <c r="R288" s="49"/>
      <c r="S288" s="118"/>
      <c r="T288" s="32">
        <v>16920</v>
      </c>
      <c r="U288" s="203">
        <v>20380</v>
      </c>
      <c r="V288" s="171"/>
      <c r="W288" s="228"/>
      <c r="X288" s="244">
        <v>7336</v>
      </c>
      <c r="Y288" s="277">
        <v>6932</v>
      </c>
    </row>
    <row r="289" spans="2:27" x14ac:dyDescent="0.25">
      <c r="B289" s="34">
        <v>44851</v>
      </c>
      <c r="C289" s="50"/>
      <c r="D289" s="70">
        <v>7827</v>
      </c>
      <c r="E289" s="70"/>
      <c r="F289" s="70"/>
      <c r="G289" s="70"/>
      <c r="H289" s="70"/>
      <c r="I289" s="50"/>
      <c r="J289" s="27">
        <v>7740</v>
      </c>
      <c r="K289" s="50"/>
      <c r="L289" s="27"/>
      <c r="M289" s="50"/>
      <c r="N289" s="70">
        <v>9401</v>
      </c>
      <c r="O289" s="246">
        <v>9879</v>
      </c>
      <c r="P289" s="54"/>
      <c r="Q289" s="50"/>
      <c r="R289" s="49"/>
      <c r="S289" s="118"/>
      <c r="T289" s="32">
        <v>18361</v>
      </c>
      <c r="U289" s="203">
        <v>22123</v>
      </c>
      <c r="V289" s="171"/>
      <c r="W289" s="228"/>
      <c r="X289" s="244">
        <v>8821</v>
      </c>
      <c r="Y289" s="200" t="s">
        <v>37</v>
      </c>
    </row>
    <row r="290" spans="2:27" x14ac:dyDescent="0.25">
      <c r="B290" s="34">
        <v>44855</v>
      </c>
      <c r="C290" s="50"/>
      <c r="D290" s="70">
        <v>6692</v>
      </c>
      <c r="E290" s="70"/>
      <c r="F290" s="70"/>
      <c r="G290" s="70"/>
      <c r="H290" s="70"/>
      <c r="I290" s="50"/>
      <c r="J290" s="27">
        <v>7002</v>
      </c>
      <c r="K290" s="50"/>
      <c r="L290" s="27"/>
      <c r="M290" s="50"/>
      <c r="N290" s="70"/>
      <c r="O290" s="246"/>
      <c r="P290" s="54"/>
      <c r="Q290" s="50"/>
      <c r="R290" s="49"/>
      <c r="S290" s="118"/>
      <c r="T290" s="32">
        <v>19220</v>
      </c>
      <c r="U290" s="203">
        <v>20290</v>
      </c>
      <c r="V290" s="171"/>
      <c r="W290" s="228"/>
      <c r="X290" s="244">
        <v>8265</v>
      </c>
      <c r="Y290" s="277">
        <v>7541</v>
      </c>
    </row>
    <row r="291" spans="2:27" x14ac:dyDescent="0.25">
      <c r="B291" s="34">
        <v>44858</v>
      </c>
      <c r="C291" s="50"/>
      <c r="D291" s="70">
        <v>6972</v>
      </c>
      <c r="E291" s="70"/>
      <c r="F291" s="70"/>
      <c r="G291" s="70"/>
      <c r="H291" s="70"/>
      <c r="I291" s="50"/>
      <c r="J291" s="27">
        <v>6783</v>
      </c>
      <c r="K291" s="50"/>
      <c r="L291" s="27"/>
      <c r="M291" s="50"/>
      <c r="N291" s="70">
        <v>6648</v>
      </c>
      <c r="O291" s="246">
        <v>8226</v>
      </c>
      <c r="P291" s="54"/>
      <c r="Q291" s="50"/>
      <c r="R291" s="49"/>
      <c r="S291" s="118"/>
      <c r="T291" s="32">
        <v>18416</v>
      </c>
      <c r="U291" s="203">
        <v>19721</v>
      </c>
      <c r="V291" s="171"/>
      <c r="W291" s="228"/>
      <c r="X291" s="244">
        <v>7685</v>
      </c>
      <c r="Y291" s="277">
        <v>7205</v>
      </c>
    </row>
    <row r="292" spans="2:27" x14ac:dyDescent="0.25">
      <c r="B292" s="34">
        <v>44861</v>
      </c>
      <c r="C292" s="50"/>
      <c r="D292" s="70">
        <v>7152</v>
      </c>
      <c r="E292" s="70"/>
      <c r="F292" s="70"/>
      <c r="G292" s="70"/>
      <c r="H292" s="70"/>
      <c r="I292" s="50"/>
      <c r="J292" s="27">
        <v>7208</v>
      </c>
      <c r="K292" s="50"/>
      <c r="L292" s="27"/>
      <c r="M292" s="50"/>
      <c r="N292" s="70"/>
      <c r="O292" s="246"/>
      <c r="P292" s="54"/>
      <c r="Q292" s="50"/>
      <c r="R292" s="49"/>
      <c r="S292" s="118"/>
      <c r="T292" s="32">
        <v>18312</v>
      </c>
      <c r="U292" s="203">
        <v>21267</v>
      </c>
      <c r="V292" s="171"/>
      <c r="W292" s="228"/>
      <c r="X292" s="244">
        <v>8016</v>
      </c>
      <c r="Y292" s="277">
        <v>7425</v>
      </c>
    </row>
    <row r="293" spans="2:27" x14ac:dyDescent="0.25">
      <c r="B293" s="34">
        <v>44867</v>
      </c>
      <c r="C293" s="50"/>
      <c r="D293" s="70">
        <v>7280</v>
      </c>
      <c r="E293" s="70"/>
      <c r="F293" s="70"/>
      <c r="G293" s="70"/>
      <c r="H293" s="70"/>
      <c r="I293" s="50"/>
      <c r="J293" s="27">
        <v>7425</v>
      </c>
      <c r="K293" s="50"/>
      <c r="L293" s="27"/>
      <c r="M293" s="50"/>
      <c r="N293" s="70">
        <v>7006</v>
      </c>
      <c r="O293" s="246">
        <v>11971</v>
      </c>
      <c r="P293" s="54"/>
      <c r="Q293" s="50"/>
      <c r="R293" s="49"/>
      <c r="S293" s="118"/>
      <c r="T293" s="32">
        <v>16349</v>
      </c>
      <c r="U293" s="203">
        <v>21157</v>
      </c>
      <c r="V293" s="171"/>
      <c r="W293" s="228"/>
      <c r="X293" s="244">
        <v>9138</v>
      </c>
      <c r="Y293" s="277">
        <v>7907</v>
      </c>
    </row>
    <row r="294" spans="2:27" x14ac:dyDescent="0.25">
      <c r="B294" s="34">
        <v>44869</v>
      </c>
      <c r="C294" s="50"/>
      <c r="D294" s="70">
        <v>7127</v>
      </c>
      <c r="E294" s="70"/>
      <c r="F294" s="70"/>
      <c r="G294" s="70"/>
      <c r="H294" s="70"/>
      <c r="I294" s="50"/>
      <c r="J294" s="27">
        <v>7575</v>
      </c>
      <c r="K294" s="50"/>
      <c r="L294" s="27"/>
      <c r="M294" s="50"/>
      <c r="N294" s="48"/>
      <c r="O294" s="246"/>
      <c r="P294" s="54"/>
      <c r="Q294" s="50"/>
      <c r="R294" s="49"/>
      <c r="S294" s="118"/>
      <c r="T294" s="32">
        <v>17031</v>
      </c>
      <c r="U294" s="203">
        <v>22107</v>
      </c>
      <c r="V294" s="171"/>
      <c r="W294" s="228"/>
      <c r="X294" s="244">
        <v>9016</v>
      </c>
      <c r="Y294" s="277">
        <v>8001</v>
      </c>
    </row>
    <row r="295" spans="2:27" x14ac:dyDescent="0.25">
      <c r="B295" s="34">
        <v>44872</v>
      </c>
      <c r="C295" s="50"/>
      <c r="D295" s="70">
        <v>7291</v>
      </c>
      <c r="E295" s="70"/>
      <c r="F295" s="70"/>
      <c r="G295" s="70"/>
      <c r="H295" s="70"/>
      <c r="I295" s="50"/>
      <c r="J295" s="27">
        <v>7876</v>
      </c>
      <c r="K295" s="50"/>
      <c r="L295" s="27"/>
      <c r="M295" s="50"/>
      <c r="N295" s="48" t="s">
        <v>37</v>
      </c>
      <c r="O295" s="246">
        <v>11702</v>
      </c>
      <c r="P295" s="54"/>
      <c r="Q295" s="50"/>
      <c r="R295" s="49"/>
      <c r="S295" s="118"/>
      <c r="T295" s="32">
        <v>18106</v>
      </c>
      <c r="U295" s="203">
        <v>23197</v>
      </c>
      <c r="V295" s="171"/>
      <c r="W295" s="228"/>
      <c r="X295" s="244">
        <v>9315</v>
      </c>
      <c r="Y295" s="277">
        <v>8237</v>
      </c>
    </row>
    <row r="296" spans="2:27" x14ac:dyDescent="0.25">
      <c r="B296" s="34">
        <v>44875</v>
      </c>
      <c r="C296" s="50"/>
      <c r="D296" s="70">
        <v>6938</v>
      </c>
      <c r="E296" s="70"/>
      <c r="F296" s="70"/>
      <c r="G296" s="70"/>
      <c r="H296" s="70"/>
      <c r="I296" s="50"/>
      <c r="J296" s="27">
        <v>6552</v>
      </c>
      <c r="K296" s="50"/>
      <c r="L296" s="27"/>
      <c r="M296" s="50"/>
      <c r="N296" s="70">
        <v>7963</v>
      </c>
      <c r="O296" s="246"/>
      <c r="P296" s="54"/>
      <c r="Q296" s="50"/>
      <c r="R296" s="49"/>
      <c r="S296" s="118"/>
      <c r="T296" s="32">
        <v>18721</v>
      </c>
      <c r="U296" s="203">
        <v>19108</v>
      </c>
      <c r="V296" s="171"/>
      <c r="W296" s="228"/>
      <c r="X296" s="244">
        <v>7416</v>
      </c>
      <c r="Y296" s="277">
        <v>7295</v>
      </c>
      <c r="AA296" t="s">
        <v>211</v>
      </c>
    </row>
    <row r="297" spans="2:27" x14ac:dyDescent="0.25">
      <c r="B297" s="34">
        <v>44879</v>
      </c>
      <c r="C297" s="50"/>
      <c r="D297" s="70">
        <v>7134</v>
      </c>
      <c r="E297" s="70"/>
      <c r="F297" s="70"/>
      <c r="G297" s="70"/>
      <c r="H297" s="70"/>
      <c r="I297" s="50"/>
      <c r="J297" s="27">
        <v>6783</v>
      </c>
      <c r="K297" s="50"/>
      <c r="L297" s="27"/>
      <c r="M297" s="50"/>
      <c r="N297" s="70">
        <v>8329</v>
      </c>
      <c r="O297" s="246">
        <v>8636</v>
      </c>
      <c r="P297" s="54"/>
      <c r="Q297" s="50"/>
      <c r="R297" s="49"/>
      <c r="S297" s="118"/>
      <c r="T297" s="32">
        <v>17047</v>
      </c>
      <c r="U297" s="203">
        <v>17481</v>
      </c>
      <c r="V297" s="171"/>
      <c r="W297" s="228"/>
      <c r="X297" s="244">
        <v>8172</v>
      </c>
      <c r="Y297" s="200" t="s">
        <v>37</v>
      </c>
    </row>
    <row r="298" spans="2:27" x14ac:dyDescent="0.25">
      <c r="B298" s="34">
        <v>44882</v>
      </c>
      <c r="C298" s="50"/>
      <c r="D298" s="70">
        <v>7021</v>
      </c>
      <c r="E298" s="70"/>
      <c r="F298" s="70"/>
      <c r="G298" s="70"/>
      <c r="H298" s="70"/>
      <c r="I298" s="50"/>
      <c r="J298" s="27">
        <v>6935</v>
      </c>
      <c r="K298" s="50"/>
      <c r="L298" s="27"/>
      <c r="M298" s="50"/>
      <c r="N298" s="70"/>
      <c r="O298" s="246"/>
      <c r="P298" s="54"/>
      <c r="Q298" s="50"/>
      <c r="R298" s="49"/>
      <c r="S298" s="118"/>
      <c r="T298" s="32">
        <v>18468</v>
      </c>
      <c r="U298" s="203">
        <v>20037</v>
      </c>
      <c r="V298" s="171"/>
      <c r="W298" s="228"/>
      <c r="X298" s="244">
        <v>8447</v>
      </c>
      <c r="Y298" s="200" t="s">
        <v>37</v>
      </c>
    </row>
    <row r="299" spans="2:27" x14ac:dyDescent="0.25">
      <c r="B299" s="34">
        <v>44886</v>
      </c>
      <c r="C299" s="50"/>
      <c r="D299" s="70">
        <v>7022</v>
      </c>
      <c r="E299" s="70"/>
      <c r="F299" s="70"/>
      <c r="G299" s="70"/>
      <c r="H299" s="70"/>
      <c r="I299" s="50"/>
      <c r="J299" s="27">
        <v>6894</v>
      </c>
      <c r="K299" s="50"/>
      <c r="L299" s="27"/>
      <c r="M299" s="50"/>
      <c r="N299" s="70">
        <v>8440</v>
      </c>
      <c r="O299" s="246">
        <v>8756</v>
      </c>
      <c r="P299" s="54"/>
      <c r="Q299" s="50"/>
      <c r="R299" s="49"/>
      <c r="S299" s="118"/>
      <c r="T299" s="32">
        <v>17880</v>
      </c>
      <c r="U299" s="203">
        <v>19030</v>
      </c>
      <c r="V299" s="171"/>
      <c r="W299" s="228"/>
      <c r="X299" s="244">
        <v>8364</v>
      </c>
      <c r="Y299" s="200" t="s">
        <v>37</v>
      </c>
    </row>
    <row r="300" spans="2:27" x14ac:dyDescent="0.25">
      <c r="B300" s="34">
        <v>44889</v>
      </c>
      <c r="C300" s="50"/>
      <c r="D300" s="70">
        <v>6745</v>
      </c>
      <c r="E300" s="70"/>
      <c r="F300" s="70"/>
      <c r="G300" s="70"/>
      <c r="H300" s="70"/>
      <c r="I300" s="50"/>
      <c r="J300" s="27">
        <v>6800</v>
      </c>
      <c r="K300" s="50"/>
      <c r="L300" s="27"/>
      <c r="M300" s="50"/>
      <c r="N300" s="48"/>
      <c r="O300" s="246"/>
      <c r="P300" s="54"/>
      <c r="Q300" s="50"/>
      <c r="R300" s="49"/>
      <c r="S300" s="118"/>
      <c r="T300" s="32">
        <v>17700</v>
      </c>
      <c r="U300" s="203">
        <v>19290</v>
      </c>
      <c r="V300" s="171"/>
      <c r="W300" s="228"/>
      <c r="X300" s="244">
        <v>8666</v>
      </c>
      <c r="Y300" s="200" t="s">
        <v>37</v>
      </c>
    </row>
    <row r="301" spans="2:27" x14ac:dyDescent="0.25">
      <c r="B301" s="34">
        <v>44893</v>
      </c>
      <c r="C301" s="50"/>
      <c r="D301" s="70">
        <v>6642</v>
      </c>
      <c r="E301" s="70"/>
      <c r="F301" s="70"/>
      <c r="G301" s="70"/>
      <c r="H301" s="70"/>
      <c r="I301" s="50"/>
      <c r="J301" s="27">
        <v>6857</v>
      </c>
      <c r="K301" s="50"/>
      <c r="L301" s="27"/>
      <c r="M301" s="50"/>
      <c r="N301" s="48" t="s">
        <v>37</v>
      </c>
      <c r="O301" s="246">
        <v>8368</v>
      </c>
      <c r="P301" s="54"/>
      <c r="Q301" s="50"/>
      <c r="R301" s="49"/>
      <c r="S301" s="118"/>
      <c r="T301" s="32">
        <v>17491</v>
      </c>
      <c r="U301" s="203">
        <v>20623</v>
      </c>
      <c r="V301" s="171"/>
      <c r="W301" s="228"/>
      <c r="X301" s="244">
        <v>8208</v>
      </c>
      <c r="Y301" s="200" t="s">
        <v>37</v>
      </c>
    </row>
    <row r="302" spans="2:27" x14ac:dyDescent="0.25">
      <c r="B302" s="34">
        <v>44896</v>
      </c>
      <c r="C302" s="50"/>
      <c r="D302" s="70">
        <v>7691</v>
      </c>
      <c r="E302" s="70"/>
      <c r="F302" s="70"/>
      <c r="G302" s="70"/>
      <c r="H302" s="70"/>
      <c r="I302" s="50"/>
      <c r="J302" s="27">
        <v>4633</v>
      </c>
      <c r="K302" s="50"/>
      <c r="L302" s="27"/>
      <c r="M302" s="50"/>
      <c r="N302" s="48"/>
      <c r="O302" s="246"/>
      <c r="P302" s="54"/>
      <c r="Q302" s="50"/>
      <c r="R302" s="49"/>
      <c r="S302" s="118"/>
      <c r="T302" s="32">
        <v>15096</v>
      </c>
      <c r="U302" s="203">
        <v>11036</v>
      </c>
      <c r="V302" s="171"/>
      <c r="W302" s="228"/>
      <c r="X302" s="244">
        <v>10540</v>
      </c>
      <c r="Y302" s="200" t="s">
        <v>37</v>
      </c>
    </row>
    <row r="303" spans="2:27" x14ac:dyDescent="0.25">
      <c r="B303" s="34">
        <v>44900</v>
      </c>
      <c r="C303" s="50"/>
      <c r="D303" s="70">
        <v>7313</v>
      </c>
      <c r="E303" s="70"/>
      <c r="F303" s="70"/>
      <c r="G303" s="70"/>
      <c r="H303" s="70"/>
      <c r="I303" s="50"/>
      <c r="J303" s="27">
        <v>7169</v>
      </c>
      <c r="K303" s="50"/>
      <c r="L303" s="27"/>
      <c r="M303" s="50"/>
      <c r="N303" s="48" t="s">
        <v>37</v>
      </c>
      <c r="O303" s="246">
        <v>9190</v>
      </c>
      <c r="P303" s="54"/>
      <c r="Q303" s="50"/>
      <c r="R303" s="49"/>
      <c r="S303" s="118"/>
      <c r="T303" s="32">
        <v>14630</v>
      </c>
      <c r="U303" s="203">
        <v>14590</v>
      </c>
      <c r="V303" s="171"/>
      <c r="W303" s="228"/>
      <c r="X303" s="244">
        <v>7430</v>
      </c>
      <c r="Y303" s="200" t="s">
        <v>37</v>
      </c>
      <c r="AA303" t="s">
        <v>212</v>
      </c>
    </row>
    <row r="304" spans="2:27" x14ac:dyDescent="0.25">
      <c r="B304" s="34">
        <v>44902</v>
      </c>
      <c r="C304" s="50"/>
      <c r="D304" s="70">
        <v>7451</v>
      </c>
      <c r="E304" s="70"/>
      <c r="F304" s="70"/>
      <c r="G304" s="70"/>
      <c r="H304" s="70"/>
      <c r="I304" s="50"/>
      <c r="J304" s="27">
        <v>7272</v>
      </c>
      <c r="K304" s="50"/>
      <c r="L304" s="27"/>
      <c r="M304" s="50"/>
      <c r="N304" s="48" t="s">
        <v>37</v>
      </c>
      <c r="O304" s="246"/>
      <c r="P304" s="54"/>
      <c r="Q304" s="50"/>
      <c r="R304" s="49"/>
      <c r="S304" s="118"/>
      <c r="T304" s="32">
        <v>13710</v>
      </c>
      <c r="U304" s="203">
        <v>16180</v>
      </c>
      <c r="V304" s="171"/>
      <c r="W304" s="228"/>
      <c r="X304" s="244">
        <v>7917</v>
      </c>
      <c r="Y304" s="200" t="s">
        <v>37</v>
      </c>
    </row>
    <row r="305" spans="2:27" x14ac:dyDescent="0.25">
      <c r="B305" s="34">
        <v>44907</v>
      </c>
      <c r="C305" s="50"/>
      <c r="D305" s="70">
        <v>7090</v>
      </c>
      <c r="E305" s="70"/>
      <c r="F305" s="70"/>
      <c r="G305" s="70"/>
      <c r="H305" s="70"/>
      <c r="I305" s="50"/>
      <c r="J305" s="27">
        <v>7380</v>
      </c>
      <c r="K305" s="50"/>
      <c r="L305" s="27"/>
      <c r="M305" s="50"/>
      <c r="N305" s="48" t="s">
        <v>37</v>
      </c>
      <c r="O305" s="246">
        <v>8935</v>
      </c>
      <c r="P305" s="54"/>
      <c r="Q305" s="50"/>
      <c r="R305" s="49"/>
      <c r="S305" s="118"/>
      <c r="T305" s="32">
        <v>16650</v>
      </c>
      <c r="U305" s="203">
        <v>15340</v>
      </c>
      <c r="V305" s="171"/>
      <c r="W305" s="228"/>
      <c r="X305" s="244">
        <v>9292</v>
      </c>
      <c r="Y305" s="200" t="s">
        <v>37</v>
      </c>
    </row>
    <row r="306" spans="2:27" x14ac:dyDescent="0.25">
      <c r="B306" s="34">
        <v>44910</v>
      </c>
      <c r="C306" s="50"/>
      <c r="D306" s="70">
        <v>6200</v>
      </c>
      <c r="E306" s="70"/>
      <c r="F306" s="70"/>
      <c r="G306" s="70"/>
      <c r="H306" s="70"/>
      <c r="I306" s="50"/>
      <c r="J306" s="27">
        <v>6613</v>
      </c>
      <c r="K306" s="50"/>
      <c r="L306" s="27"/>
      <c r="M306" s="50"/>
      <c r="N306" s="48" t="s">
        <v>37</v>
      </c>
      <c r="O306" s="246"/>
      <c r="P306" s="54"/>
      <c r="Q306" s="50"/>
      <c r="R306" s="49"/>
      <c r="S306" s="118"/>
      <c r="T306" s="32">
        <v>18319</v>
      </c>
      <c r="U306" s="203">
        <v>19850</v>
      </c>
      <c r="V306" s="171"/>
      <c r="W306" s="228"/>
      <c r="X306" s="244">
        <v>8124</v>
      </c>
      <c r="Y306" s="200" t="s">
        <v>37</v>
      </c>
      <c r="AA306" t="s">
        <v>213</v>
      </c>
    </row>
    <row r="307" spans="2:27" x14ac:dyDescent="0.25">
      <c r="B307" s="34">
        <v>44914</v>
      </c>
      <c r="C307" s="50"/>
      <c r="D307" s="70">
        <v>7012</v>
      </c>
      <c r="E307" s="70"/>
      <c r="F307" s="70"/>
      <c r="G307" s="70"/>
      <c r="H307" s="70"/>
      <c r="I307" s="50"/>
      <c r="J307" s="27">
        <v>7496</v>
      </c>
      <c r="K307" s="50"/>
      <c r="L307" s="27"/>
      <c r="M307" s="50"/>
      <c r="N307" s="48" t="s">
        <v>37</v>
      </c>
      <c r="O307" s="246">
        <v>9034</v>
      </c>
      <c r="P307" s="54"/>
      <c r="Q307" s="50"/>
      <c r="R307" s="49"/>
      <c r="S307" s="118"/>
      <c r="T307" s="32">
        <v>17820</v>
      </c>
      <c r="U307" s="203">
        <v>16070</v>
      </c>
      <c r="V307" s="171"/>
      <c r="W307" s="228"/>
      <c r="X307" s="244">
        <v>8896</v>
      </c>
      <c r="Y307" s="200" t="s">
        <v>37</v>
      </c>
    </row>
    <row r="308" spans="2:27" x14ac:dyDescent="0.25">
      <c r="B308" s="34">
        <v>44917</v>
      </c>
      <c r="C308" s="50"/>
      <c r="D308" s="70">
        <v>6803</v>
      </c>
      <c r="E308" s="70"/>
      <c r="F308" s="70"/>
      <c r="G308" s="70"/>
      <c r="H308" s="70"/>
      <c r="I308" s="50"/>
      <c r="J308" s="27">
        <v>7282</v>
      </c>
      <c r="K308" s="50"/>
      <c r="L308" s="27"/>
      <c r="M308" s="50"/>
      <c r="N308" s="70">
        <v>7823</v>
      </c>
      <c r="O308" s="246"/>
      <c r="P308" s="54"/>
      <c r="Q308" s="50"/>
      <c r="R308" s="49"/>
      <c r="S308" s="118"/>
      <c r="T308" s="32">
        <v>19278</v>
      </c>
      <c r="U308" s="203">
        <v>21656</v>
      </c>
      <c r="V308" s="171"/>
      <c r="W308" s="228"/>
      <c r="X308" s="244">
        <v>8876</v>
      </c>
      <c r="Y308" s="260" t="s">
        <v>37</v>
      </c>
    </row>
    <row r="309" spans="2:27" ht="14.25" customHeight="1" x14ac:dyDescent="0.25">
      <c r="B309" s="34">
        <v>44922</v>
      </c>
      <c r="C309" s="50"/>
      <c r="D309" s="70">
        <v>6927</v>
      </c>
      <c r="E309" s="70"/>
      <c r="F309" s="70"/>
      <c r="G309" s="70"/>
      <c r="H309" s="70"/>
      <c r="I309" s="50"/>
      <c r="J309" s="27">
        <v>7313</v>
      </c>
      <c r="K309" s="50"/>
      <c r="L309" s="27"/>
      <c r="M309" s="50"/>
      <c r="N309" s="48" t="s">
        <v>37</v>
      </c>
      <c r="O309" s="246">
        <v>8750</v>
      </c>
      <c r="P309" s="54"/>
      <c r="Q309" s="50"/>
      <c r="R309" s="49"/>
      <c r="S309" s="118"/>
      <c r="T309" s="32">
        <v>16683</v>
      </c>
      <c r="U309" s="203">
        <v>18095</v>
      </c>
      <c r="V309" s="171"/>
      <c r="W309" s="228"/>
      <c r="X309" s="244">
        <v>9977</v>
      </c>
      <c r="Y309" s="260" t="s">
        <v>37</v>
      </c>
    </row>
    <row r="310" spans="2:27" ht="14.25" customHeight="1" x14ac:dyDescent="0.25">
      <c r="B310" s="34">
        <v>44924</v>
      </c>
      <c r="C310" s="50"/>
      <c r="D310" s="70">
        <v>6977</v>
      </c>
      <c r="E310" s="70"/>
      <c r="F310" s="70"/>
      <c r="G310" s="70"/>
      <c r="H310" s="70"/>
      <c r="I310" s="50"/>
      <c r="J310" s="27">
        <v>7311</v>
      </c>
      <c r="K310" s="50"/>
      <c r="L310" s="27"/>
      <c r="M310" s="50"/>
      <c r="N310" s="48" t="s">
        <v>37</v>
      </c>
      <c r="O310" s="246"/>
      <c r="P310" s="54"/>
      <c r="Q310" s="50"/>
      <c r="R310" s="49"/>
      <c r="S310" s="118"/>
      <c r="T310" s="32">
        <v>17286</v>
      </c>
      <c r="U310" s="203">
        <v>17452</v>
      </c>
      <c r="V310" s="171"/>
      <c r="W310" s="228"/>
      <c r="X310" s="244">
        <v>10101</v>
      </c>
      <c r="Y310" s="260" t="s">
        <v>37</v>
      </c>
    </row>
    <row r="311" spans="2:27" ht="14.25" customHeight="1" x14ac:dyDescent="0.25">
      <c r="B311" s="34">
        <v>44929</v>
      </c>
      <c r="C311" s="50"/>
      <c r="D311" s="70">
        <v>7653</v>
      </c>
      <c r="E311" s="70"/>
      <c r="F311" s="70"/>
      <c r="G311" s="70"/>
      <c r="H311" s="70"/>
      <c r="I311" s="50"/>
      <c r="J311" s="27">
        <v>7310</v>
      </c>
      <c r="K311" s="50"/>
      <c r="L311" s="27"/>
      <c r="M311" s="50"/>
      <c r="N311" s="48" t="s">
        <v>37</v>
      </c>
      <c r="O311" s="246">
        <v>8607</v>
      </c>
      <c r="P311" s="54"/>
      <c r="Q311" s="50"/>
      <c r="R311" s="49"/>
      <c r="S311" s="32"/>
      <c r="T311" s="32">
        <v>17035</v>
      </c>
      <c r="U311" s="203">
        <v>19204</v>
      </c>
      <c r="V311" s="171"/>
      <c r="W311" s="228"/>
      <c r="X311" s="208">
        <v>7911</v>
      </c>
      <c r="Y311" s="200" t="s">
        <v>37</v>
      </c>
    </row>
    <row r="312" spans="2:27" x14ac:dyDescent="0.25">
      <c r="B312" s="34">
        <v>44930</v>
      </c>
      <c r="C312" s="50"/>
      <c r="D312" s="70">
        <v>6643</v>
      </c>
      <c r="E312" s="70"/>
      <c r="F312" s="70"/>
      <c r="G312" s="70"/>
      <c r="H312" s="70"/>
      <c r="I312" s="50"/>
      <c r="J312" s="27">
        <v>7279</v>
      </c>
      <c r="K312" s="50"/>
      <c r="L312" s="27"/>
      <c r="M312" s="50"/>
      <c r="N312" s="48" t="s">
        <v>37</v>
      </c>
      <c r="O312" s="117"/>
      <c r="P312" s="54"/>
      <c r="Q312" s="50"/>
      <c r="R312" s="49"/>
      <c r="S312" s="118"/>
      <c r="T312" s="32">
        <v>16417</v>
      </c>
      <c r="U312" s="203">
        <v>19330</v>
      </c>
      <c r="V312" s="171"/>
      <c r="W312" s="228"/>
      <c r="X312" s="244">
        <v>7906</v>
      </c>
      <c r="Y312" s="260" t="s">
        <v>37</v>
      </c>
    </row>
    <row r="313" spans="2:27" x14ac:dyDescent="0.25">
      <c r="B313" s="34">
        <v>44935</v>
      </c>
      <c r="C313" s="50"/>
      <c r="D313" s="70">
        <v>7015</v>
      </c>
      <c r="E313" s="70"/>
      <c r="F313" s="70"/>
      <c r="G313" s="70"/>
      <c r="H313" s="70"/>
      <c r="I313" s="50"/>
      <c r="J313" s="27">
        <v>7648</v>
      </c>
      <c r="K313" s="50"/>
      <c r="L313" s="27"/>
      <c r="M313" s="50"/>
      <c r="N313" s="48" t="s">
        <v>37</v>
      </c>
      <c r="O313" s="246">
        <v>8940</v>
      </c>
      <c r="P313" s="54"/>
      <c r="Q313" s="50"/>
      <c r="R313" s="49"/>
      <c r="S313" s="118"/>
      <c r="T313" s="32">
        <v>19422</v>
      </c>
      <c r="U313" s="203">
        <v>20118</v>
      </c>
      <c r="V313" s="171"/>
      <c r="W313" s="228"/>
      <c r="X313" s="244">
        <v>8846</v>
      </c>
      <c r="Y313" s="200" t="s">
        <v>37</v>
      </c>
    </row>
    <row r="314" spans="2:27" x14ac:dyDescent="0.25">
      <c r="B314" s="34">
        <v>44938</v>
      </c>
      <c r="C314" s="50"/>
      <c r="D314" s="70">
        <v>7905</v>
      </c>
      <c r="E314" s="70"/>
      <c r="F314" s="70"/>
      <c r="G314" s="70"/>
      <c r="H314" s="70"/>
      <c r="I314" s="50"/>
      <c r="J314" s="27">
        <v>8683</v>
      </c>
      <c r="K314" s="50"/>
      <c r="L314" s="27"/>
      <c r="M314" s="50"/>
      <c r="N314" s="48" t="s">
        <v>37</v>
      </c>
      <c r="O314" s="246"/>
      <c r="P314" s="54"/>
      <c r="Q314" s="50"/>
      <c r="R314" s="49"/>
      <c r="S314" s="32"/>
      <c r="T314" s="32">
        <v>19535</v>
      </c>
      <c r="U314" s="203">
        <v>20712</v>
      </c>
      <c r="V314" s="171"/>
      <c r="W314" s="228"/>
      <c r="X314" s="208">
        <v>10981</v>
      </c>
      <c r="Y314" s="200" t="s">
        <v>37</v>
      </c>
    </row>
    <row r="315" spans="2:27" x14ac:dyDescent="0.25">
      <c r="B315" s="34">
        <v>44942</v>
      </c>
      <c r="C315" s="50"/>
      <c r="D315" s="70">
        <v>8856</v>
      </c>
      <c r="E315" s="70"/>
      <c r="F315" s="70"/>
      <c r="G315" s="70"/>
      <c r="H315" s="70"/>
      <c r="I315" s="50"/>
      <c r="J315" s="27">
        <v>8709</v>
      </c>
      <c r="K315" s="50"/>
      <c r="L315" s="27"/>
      <c r="M315" s="50"/>
      <c r="N315" s="48" t="s">
        <v>37</v>
      </c>
      <c r="O315" s="246">
        <v>10074</v>
      </c>
      <c r="P315" s="54"/>
      <c r="Q315" s="50"/>
      <c r="R315" s="49"/>
      <c r="S315" s="118"/>
      <c r="T315" s="32">
        <v>21297</v>
      </c>
      <c r="U315" s="203">
        <v>23807</v>
      </c>
      <c r="V315" s="171"/>
      <c r="W315" s="228"/>
      <c r="X315" s="244">
        <v>8743</v>
      </c>
      <c r="Y315" s="200" t="s">
        <v>37</v>
      </c>
    </row>
    <row r="316" spans="2:27" x14ac:dyDescent="0.25">
      <c r="B316" s="34">
        <v>44945</v>
      </c>
      <c r="C316" s="50"/>
      <c r="D316" s="70">
        <v>7165</v>
      </c>
      <c r="E316" s="70"/>
      <c r="F316" s="70"/>
      <c r="G316" s="70"/>
      <c r="H316" s="70"/>
      <c r="I316" s="50"/>
      <c r="J316" s="27">
        <v>7657</v>
      </c>
      <c r="K316" s="50"/>
      <c r="L316" s="27"/>
      <c r="M316" s="50"/>
      <c r="N316" s="48" t="s">
        <v>37</v>
      </c>
      <c r="O316" s="246"/>
      <c r="P316" s="54"/>
      <c r="Q316" s="50"/>
      <c r="R316" s="49"/>
      <c r="S316" s="118"/>
      <c r="T316" s="32">
        <v>19020</v>
      </c>
      <c r="U316" s="203">
        <v>21175</v>
      </c>
      <c r="V316" s="171"/>
      <c r="W316" s="228"/>
      <c r="X316" s="244">
        <v>9820</v>
      </c>
      <c r="Y316" s="200" t="s">
        <v>37</v>
      </c>
    </row>
    <row r="317" spans="2:27" x14ac:dyDescent="0.25">
      <c r="B317" s="34">
        <v>44949</v>
      </c>
      <c r="C317" s="50"/>
      <c r="D317" s="70">
        <v>7746</v>
      </c>
      <c r="E317" s="70"/>
      <c r="F317" s="70"/>
      <c r="G317" s="70"/>
      <c r="H317" s="70"/>
      <c r="I317" s="50"/>
      <c r="J317" s="27">
        <v>7470</v>
      </c>
      <c r="K317" s="50"/>
      <c r="L317" s="27"/>
      <c r="M317" s="50"/>
      <c r="N317" s="48" t="s">
        <v>37</v>
      </c>
      <c r="O317" s="246">
        <v>8304</v>
      </c>
      <c r="P317" s="54"/>
      <c r="Q317" s="50"/>
      <c r="R317" s="49"/>
      <c r="S317" s="32"/>
      <c r="T317" s="32">
        <v>18960</v>
      </c>
      <c r="U317" s="203">
        <v>28470</v>
      </c>
      <c r="V317" s="171"/>
      <c r="W317" s="228"/>
      <c r="X317" s="208">
        <v>9984</v>
      </c>
      <c r="Y317" s="200" t="s">
        <v>37</v>
      </c>
    </row>
    <row r="318" spans="2:27" x14ac:dyDescent="0.25">
      <c r="B318" s="34">
        <v>44952</v>
      </c>
      <c r="C318" s="50"/>
      <c r="D318" s="70">
        <v>7341</v>
      </c>
      <c r="E318" s="70"/>
      <c r="F318" s="70"/>
      <c r="G318" s="70"/>
      <c r="H318" s="70"/>
      <c r="I318" s="50"/>
      <c r="J318" s="27">
        <v>7499</v>
      </c>
      <c r="K318" s="50"/>
      <c r="L318" s="27"/>
      <c r="M318" s="50"/>
      <c r="N318" s="48" t="s">
        <v>37</v>
      </c>
      <c r="O318" s="117"/>
      <c r="P318" s="54"/>
      <c r="Q318" s="50"/>
      <c r="R318" s="49"/>
      <c r="S318" s="118"/>
      <c r="T318" s="32">
        <v>19860</v>
      </c>
      <c r="U318" s="203">
        <v>19470</v>
      </c>
      <c r="V318" s="171"/>
      <c r="W318" s="228"/>
      <c r="X318" s="244">
        <v>8248</v>
      </c>
      <c r="Y318" s="200" t="s">
        <v>37</v>
      </c>
    </row>
    <row r="319" spans="2:27" x14ac:dyDescent="0.25">
      <c r="B319" s="34">
        <v>44956</v>
      </c>
      <c r="C319" s="50"/>
      <c r="D319" s="70">
        <v>7197</v>
      </c>
      <c r="E319" s="70"/>
      <c r="F319" s="70"/>
      <c r="G319" s="70"/>
      <c r="H319" s="70"/>
      <c r="I319" s="50"/>
      <c r="J319" s="27">
        <v>7241</v>
      </c>
      <c r="K319" s="50"/>
      <c r="L319" s="27"/>
      <c r="M319" s="50"/>
      <c r="N319" s="70">
        <v>8803</v>
      </c>
      <c r="O319" s="246">
        <v>9696</v>
      </c>
      <c r="P319" s="54"/>
      <c r="Q319" s="50"/>
      <c r="R319" s="49"/>
      <c r="S319" s="118"/>
      <c r="T319" s="32">
        <v>18460</v>
      </c>
      <c r="U319" s="203">
        <v>18210</v>
      </c>
      <c r="V319" s="171"/>
      <c r="W319" s="228"/>
      <c r="X319" s="244">
        <v>8953</v>
      </c>
      <c r="Y319" s="200" t="s">
        <v>37</v>
      </c>
    </row>
    <row r="320" spans="2:27" x14ac:dyDescent="0.25">
      <c r="B320" s="34">
        <v>44959</v>
      </c>
      <c r="C320" s="50"/>
      <c r="D320" s="70">
        <v>8255</v>
      </c>
      <c r="E320" s="70"/>
      <c r="F320" s="70"/>
      <c r="G320" s="70"/>
      <c r="H320" s="70"/>
      <c r="I320" s="50"/>
      <c r="J320" s="27">
        <v>8816</v>
      </c>
      <c r="K320" s="50"/>
      <c r="L320" s="27"/>
      <c r="M320" s="50"/>
      <c r="N320" s="48"/>
      <c r="O320" s="246"/>
      <c r="P320" s="54"/>
      <c r="Q320" s="50"/>
      <c r="R320" s="49"/>
      <c r="S320" s="32"/>
      <c r="T320" s="32">
        <v>18110</v>
      </c>
      <c r="U320" s="203">
        <v>18101</v>
      </c>
      <c r="V320" s="171"/>
      <c r="W320" s="228"/>
      <c r="X320" s="208">
        <v>10030</v>
      </c>
      <c r="Y320" s="200" t="s">
        <v>37</v>
      </c>
    </row>
    <row r="321" spans="2:27" x14ac:dyDescent="0.25">
      <c r="B321" s="34">
        <v>44963</v>
      </c>
      <c r="C321" s="50"/>
      <c r="D321" s="70">
        <v>7973</v>
      </c>
      <c r="E321" s="70"/>
      <c r="F321" s="70"/>
      <c r="G321" s="70"/>
      <c r="H321" s="70"/>
      <c r="I321" s="50"/>
      <c r="J321" s="27">
        <v>7548</v>
      </c>
      <c r="K321" s="50"/>
      <c r="L321" s="27"/>
      <c r="M321" s="50"/>
      <c r="N321" s="48" t="s">
        <v>214</v>
      </c>
      <c r="O321" s="246">
        <v>8579</v>
      </c>
      <c r="P321" s="54"/>
      <c r="Q321" s="50"/>
      <c r="R321" s="49"/>
      <c r="S321" s="118"/>
      <c r="T321" s="32">
        <v>17113</v>
      </c>
      <c r="U321" s="203">
        <v>18716</v>
      </c>
      <c r="V321" s="171"/>
      <c r="W321" s="228"/>
      <c r="X321" s="244">
        <v>9651</v>
      </c>
      <c r="Y321" s="200" t="s">
        <v>37</v>
      </c>
    </row>
    <row r="322" spans="2:27" x14ac:dyDescent="0.25">
      <c r="B322" s="34">
        <v>44966</v>
      </c>
      <c r="C322" s="50"/>
      <c r="D322" s="70">
        <v>6729</v>
      </c>
      <c r="E322" s="70"/>
      <c r="F322" s="70"/>
      <c r="G322" s="70"/>
      <c r="H322" s="70"/>
      <c r="I322" s="50"/>
      <c r="J322" s="27">
        <v>6491</v>
      </c>
      <c r="K322" s="50"/>
      <c r="L322" s="27"/>
      <c r="M322" s="50"/>
      <c r="N322" s="48" t="s">
        <v>214</v>
      </c>
      <c r="O322" s="246"/>
      <c r="P322" s="54"/>
      <c r="Q322" s="50"/>
      <c r="R322" s="49"/>
      <c r="S322" s="118"/>
      <c r="T322" s="32">
        <v>19410</v>
      </c>
      <c r="U322" s="203">
        <v>17450</v>
      </c>
      <c r="V322" s="171"/>
      <c r="W322" s="228"/>
      <c r="X322" s="244">
        <v>9672</v>
      </c>
      <c r="Y322" s="200" t="s">
        <v>37</v>
      </c>
      <c r="AA322" t="s">
        <v>215</v>
      </c>
    </row>
    <row r="323" spans="2:27" x14ac:dyDescent="0.25">
      <c r="B323" s="34">
        <v>44970</v>
      </c>
      <c r="C323" s="50"/>
      <c r="D323" s="70">
        <v>7064</v>
      </c>
      <c r="E323" s="70"/>
      <c r="F323" s="70"/>
      <c r="G323" s="70"/>
      <c r="H323" s="70"/>
      <c r="I323" s="50"/>
      <c r="J323" s="27">
        <v>7781</v>
      </c>
      <c r="K323" s="50"/>
      <c r="L323" s="27"/>
      <c r="M323" s="50"/>
      <c r="N323" s="48" t="s">
        <v>214</v>
      </c>
      <c r="O323" s="246">
        <v>9190</v>
      </c>
      <c r="P323" s="54"/>
      <c r="Q323" s="50"/>
      <c r="R323" s="49"/>
      <c r="S323" s="32"/>
      <c r="T323" s="32">
        <v>18636</v>
      </c>
      <c r="U323" s="203">
        <v>17402</v>
      </c>
      <c r="V323" s="171"/>
      <c r="W323" s="228"/>
      <c r="X323" s="208">
        <v>9750</v>
      </c>
      <c r="Y323" s="200" t="s">
        <v>37</v>
      </c>
    </row>
    <row r="324" spans="2:27" x14ac:dyDescent="0.25">
      <c r="B324" s="34">
        <v>44972</v>
      </c>
      <c r="C324" s="50"/>
      <c r="D324" s="70">
        <v>7506</v>
      </c>
      <c r="E324" s="70"/>
      <c r="F324" s="70"/>
      <c r="G324" s="70"/>
      <c r="H324" s="70"/>
      <c r="I324" s="50"/>
      <c r="J324" s="27">
        <v>7618</v>
      </c>
      <c r="K324" s="50"/>
      <c r="L324" s="27"/>
      <c r="M324" s="50"/>
      <c r="N324" s="48" t="s">
        <v>214</v>
      </c>
      <c r="O324" s="246">
        <v>8861</v>
      </c>
      <c r="P324" s="142">
        <v>9846</v>
      </c>
      <c r="Q324" s="50"/>
      <c r="R324" s="49" t="s">
        <v>37</v>
      </c>
      <c r="S324" s="118" t="s">
        <v>37</v>
      </c>
      <c r="T324" s="32">
        <v>18993</v>
      </c>
      <c r="U324" s="203">
        <v>18887</v>
      </c>
      <c r="V324" s="171" t="s">
        <v>199</v>
      </c>
      <c r="W324" s="201" t="s">
        <v>37</v>
      </c>
      <c r="X324" s="208">
        <v>8626</v>
      </c>
      <c r="Y324" s="200" t="s">
        <v>37</v>
      </c>
    </row>
    <row r="325" spans="2:27" x14ac:dyDescent="0.25">
      <c r="B325" s="34">
        <v>44974</v>
      </c>
      <c r="C325" s="50"/>
      <c r="D325" s="70">
        <v>7649</v>
      </c>
      <c r="E325" s="70"/>
      <c r="F325" s="70"/>
      <c r="G325" s="70"/>
      <c r="H325" s="70"/>
      <c r="I325" s="50"/>
      <c r="J325" s="27">
        <v>7734</v>
      </c>
      <c r="K325" s="50"/>
      <c r="L325" s="27"/>
      <c r="M325" s="50"/>
      <c r="N325" s="48" t="s">
        <v>214</v>
      </c>
      <c r="O325" s="246">
        <v>8834</v>
      </c>
      <c r="P325" s="142">
        <v>8791</v>
      </c>
      <c r="Q325" s="50"/>
      <c r="R325" s="49"/>
      <c r="S325" s="118"/>
      <c r="T325" s="32">
        <v>19037</v>
      </c>
      <c r="U325" s="203">
        <v>19487</v>
      </c>
      <c r="V325" s="171" t="s">
        <v>199</v>
      </c>
      <c r="W325" s="201"/>
      <c r="X325" s="244">
        <v>9527</v>
      </c>
      <c r="Y325" s="277"/>
    </row>
    <row r="326" spans="2:27" x14ac:dyDescent="0.25">
      <c r="B326" s="34">
        <v>44977</v>
      </c>
      <c r="C326" s="50"/>
      <c r="D326" s="70">
        <v>7385</v>
      </c>
      <c r="E326" s="70"/>
      <c r="F326" s="70"/>
      <c r="G326" s="70"/>
      <c r="H326" s="70"/>
      <c r="I326" s="50"/>
      <c r="J326" s="27">
        <v>7980</v>
      </c>
      <c r="K326" s="50"/>
      <c r="L326" s="27"/>
      <c r="M326" s="50"/>
      <c r="N326" s="48" t="s">
        <v>214</v>
      </c>
      <c r="O326" s="246">
        <v>9142</v>
      </c>
      <c r="P326" s="142">
        <v>9352</v>
      </c>
      <c r="Q326" s="50"/>
      <c r="R326" s="49"/>
      <c r="S326" s="32"/>
      <c r="T326" s="32">
        <v>19710</v>
      </c>
      <c r="U326" s="203">
        <v>19306</v>
      </c>
      <c r="V326" s="171" t="s">
        <v>199</v>
      </c>
      <c r="W326" s="201"/>
      <c r="X326" s="208">
        <v>8015</v>
      </c>
      <c r="Y326" s="200"/>
    </row>
    <row r="327" spans="2:27" x14ac:dyDescent="0.25">
      <c r="B327" s="34">
        <v>44979</v>
      </c>
      <c r="C327" s="50"/>
      <c r="D327" s="70">
        <v>7186</v>
      </c>
      <c r="E327" s="70"/>
      <c r="F327" s="70"/>
      <c r="G327" s="70"/>
      <c r="H327" s="70"/>
      <c r="I327" s="50"/>
      <c r="J327" s="27">
        <v>7710</v>
      </c>
      <c r="K327" s="50"/>
      <c r="L327" s="27"/>
      <c r="M327" s="50"/>
      <c r="N327" s="48" t="s">
        <v>214</v>
      </c>
      <c r="O327" s="246">
        <v>8714</v>
      </c>
      <c r="P327" s="142">
        <v>8930</v>
      </c>
      <c r="Q327" s="50"/>
      <c r="R327" s="49" t="s">
        <v>37</v>
      </c>
      <c r="S327" s="118" t="s">
        <v>37</v>
      </c>
      <c r="T327" s="32">
        <v>18188</v>
      </c>
      <c r="U327" s="203">
        <v>20172</v>
      </c>
      <c r="V327" s="171" t="s">
        <v>199</v>
      </c>
      <c r="W327" s="201" t="s">
        <v>216</v>
      </c>
      <c r="X327" s="244">
        <v>8058</v>
      </c>
      <c r="Y327" s="200" t="s">
        <v>37</v>
      </c>
    </row>
    <row r="328" spans="2:27" x14ac:dyDescent="0.25">
      <c r="B328" s="34">
        <v>44981</v>
      </c>
      <c r="C328" s="50"/>
      <c r="D328" s="70">
        <v>7753</v>
      </c>
      <c r="E328" s="70"/>
      <c r="F328" s="70"/>
      <c r="G328" s="70"/>
      <c r="H328" s="70"/>
      <c r="I328" s="50"/>
      <c r="J328" s="27">
        <v>8673</v>
      </c>
      <c r="K328" s="50"/>
      <c r="L328" s="27"/>
      <c r="M328" s="50"/>
      <c r="N328" s="48" t="s">
        <v>214</v>
      </c>
      <c r="O328" s="246">
        <v>9769</v>
      </c>
      <c r="P328" s="142">
        <v>9805</v>
      </c>
      <c r="Q328" s="50"/>
      <c r="R328" s="49"/>
      <c r="S328" s="118"/>
      <c r="T328" s="32">
        <v>20765</v>
      </c>
      <c r="U328" s="203">
        <v>21438</v>
      </c>
      <c r="V328" s="171" t="s">
        <v>199</v>
      </c>
      <c r="W328" s="201"/>
      <c r="X328" s="244">
        <v>8342</v>
      </c>
      <c r="Y328" s="277"/>
    </row>
    <row r="329" spans="2:27" x14ac:dyDescent="0.25">
      <c r="B329" s="34">
        <v>44984</v>
      </c>
      <c r="C329" s="50"/>
      <c r="D329" s="70">
        <v>8777</v>
      </c>
      <c r="E329" s="70"/>
      <c r="F329" s="70"/>
      <c r="G329" s="70"/>
      <c r="H329" s="70"/>
      <c r="I329" s="50"/>
      <c r="J329" s="27">
        <v>8805</v>
      </c>
      <c r="K329" s="50"/>
      <c r="L329" s="27"/>
      <c r="M329" s="50"/>
      <c r="N329" s="48" t="s">
        <v>214</v>
      </c>
      <c r="O329" s="246">
        <v>9879</v>
      </c>
      <c r="P329" s="142">
        <v>9828</v>
      </c>
      <c r="Q329" s="50"/>
      <c r="R329" s="49" t="s">
        <v>37</v>
      </c>
      <c r="S329" s="118" t="s">
        <v>37</v>
      </c>
      <c r="T329" s="32">
        <v>23729</v>
      </c>
      <c r="U329" s="203">
        <v>31115</v>
      </c>
      <c r="V329" s="171" t="s">
        <v>199</v>
      </c>
      <c r="W329" s="201" t="s">
        <v>37</v>
      </c>
      <c r="X329" s="208">
        <v>8817</v>
      </c>
      <c r="Y329" s="200" t="s">
        <v>37</v>
      </c>
    </row>
    <row r="330" spans="2:27" x14ac:dyDescent="0.25">
      <c r="B330" s="34">
        <v>44986</v>
      </c>
      <c r="C330" s="50"/>
      <c r="D330" s="70">
        <v>7953</v>
      </c>
      <c r="E330" s="70"/>
      <c r="F330" s="70"/>
      <c r="G330" s="70"/>
      <c r="H330" s="70"/>
      <c r="I330" s="50"/>
      <c r="J330" s="27">
        <v>8645</v>
      </c>
      <c r="K330" s="50"/>
      <c r="L330" s="27"/>
      <c r="M330" s="50"/>
      <c r="N330" s="48" t="s">
        <v>214</v>
      </c>
      <c r="O330" s="246">
        <v>9925</v>
      </c>
      <c r="P330" s="142">
        <v>9880</v>
      </c>
      <c r="Q330" s="50"/>
      <c r="R330" s="49"/>
      <c r="S330" s="118"/>
      <c r="T330" s="32">
        <v>21523</v>
      </c>
      <c r="U330" s="203">
        <v>22565</v>
      </c>
      <c r="V330" s="171" t="s">
        <v>199</v>
      </c>
      <c r="W330" s="228"/>
      <c r="X330" s="244">
        <v>9365</v>
      </c>
      <c r="Y330" s="200"/>
    </row>
    <row r="331" spans="2:27" x14ac:dyDescent="0.25">
      <c r="B331" s="34">
        <v>44988</v>
      </c>
      <c r="C331" s="50"/>
      <c r="D331" s="70">
        <v>7434</v>
      </c>
      <c r="E331" s="70"/>
      <c r="F331" s="70"/>
      <c r="G331" s="70"/>
      <c r="H331" s="70"/>
      <c r="I331" s="50"/>
      <c r="J331" s="27">
        <v>7886</v>
      </c>
      <c r="K331" s="50"/>
      <c r="L331" s="27"/>
      <c r="M331" s="50"/>
      <c r="N331" s="48" t="s">
        <v>214</v>
      </c>
      <c r="O331" s="246">
        <v>8784</v>
      </c>
      <c r="P331" s="142">
        <v>9232</v>
      </c>
      <c r="Q331" s="50"/>
      <c r="R331" s="49"/>
      <c r="S331" s="118"/>
      <c r="T331" s="32">
        <v>20170</v>
      </c>
      <c r="U331" s="203">
        <v>25420</v>
      </c>
      <c r="V331" s="171" t="s">
        <v>199</v>
      </c>
      <c r="W331" s="228"/>
      <c r="X331" s="244">
        <v>8146</v>
      </c>
      <c r="Y331" s="277"/>
    </row>
    <row r="332" spans="2:27" x14ac:dyDescent="0.25">
      <c r="B332" s="34">
        <v>44991</v>
      </c>
      <c r="C332" s="50"/>
      <c r="D332" s="70">
        <v>7765</v>
      </c>
      <c r="E332" s="70"/>
      <c r="F332" s="70"/>
      <c r="G332" s="70"/>
      <c r="H332" s="70"/>
      <c r="I332" s="50"/>
      <c r="J332" s="27">
        <v>8551</v>
      </c>
      <c r="K332" s="50"/>
      <c r="L332" s="27"/>
      <c r="M332" s="50"/>
      <c r="N332" s="48" t="s">
        <v>214</v>
      </c>
      <c r="O332" s="246">
        <v>9716</v>
      </c>
      <c r="P332" s="142">
        <v>9973</v>
      </c>
      <c r="Q332" s="50"/>
      <c r="R332" s="49" t="s">
        <v>37</v>
      </c>
      <c r="S332" s="118" t="s">
        <v>37</v>
      </c>
      <c r="T332" s="32">
        <v>21107</v>
      </c>
      <c r="U332" s="203">
        <v>23025</v>
      </c>
      <c r="V332" s="171" t="s">
        <v>199</v>
      </c>
      <c r="W332" s="201" t="s">
        <v>37</v>
      </c>
      <c r="X332" s="244">
        <v>8063</v>
      </c>
      <c r="Y332" s="200" t="s">
        <v>37</v>
      </c>
      <c r="AA332" t="s">
        <v>219</v>
      </c>
    </row>
    <row r="333" spans="2:27" x14ac:dyDescent="0.25">
      <c r="B333" s="34">
        <v>44993</v>
      </c>
      <c r="C333" s="50"/>
      <c r="D333" s="70">
        <v>7915</v>
      </c>
      <c r="E333" s="70"/>
      <c r="F333" s="70"/>
      <c r="G333" s="70"/>
      <c r="H333" s="70"/>
      <c r="I333" s="50"/>
      <c r="J333" s="27">
        <v>8947</v>
      </c>
      <c r="K333" s="50"/>
      <c r="L333" s="27"/>
      <c r="M333" s="50"/>
      <c r="N333" s="48" t="s">
        <v>214</v>
      </c>
      <c r="O333" s="246">
        <v>9859</v>
      </c>
      <c r="P333" s="142">
        <v>12191</v>
      </c>
      <c r="Q333" s="50"/>
      <c r="R333" s="49"/>
      <c r="S333" s="118"/>
      <c r="T333" s="32">
        <v>21508</v>
      </c>
      <c r="U333" s="203">
        <v>22641</v>
      </c>
      <c r="V333" s="171" t="s">
        <v>199</v>
      </c>
      <c r="W333" s="228"/>
      <c r="X333" s="244">
        <v>8788</v>
      </c>
      <c r="Y333" s="200"/>
    </row>
    <row r="334" spans="2:27" x14ac:dyDescent="0.25">
      <c r="B334" s="34">
        <v>44995</v>
      </c>
      <c r="C334" s="50"/>
      <c r="D334" s="70">
        <v>7678</v>
      </c>
      <c r="E334" s="70"/>
      <c r="F334" s="70"/>
      <c r="G334" s="70"/>
      <c r="H334" s="70"/>
      <c r="I334" s="50"/>
      <c r="J334" s="27">
        <v>8051</v>
      </c>
      <c r="K334" s="50"/>
      <c r="L334" s="27"/>
      <c r="M334" s="50"/>
      <c r="N334" s="48" t="s">
        <v>214</v>
      </c>
      <c r="O334" s="246">
        <v>9597</v>
      </c>
      <c r="P334" s="142">
        <v>10003</v>
      </c>
      <c r="Q334" s="50"/>
      <c r="R334" s="49"/>
      <c r="S334" s="118"/>
      <c r="T334" s="32">
        <v>21488</v>
      </c>
      <c r="U334" s="203">
        <v>27185</v>
      </c>
      <c r="V334" s="171" t="s">
        <v>199</v>
      </c>
      <c r="W334" s="228"/>
      <c r="X334" s="244">
        <v>7696</v>
      </c>
      <c r="Y334" s="277"/>
    </row>
    <row r="335" spans="2:27" x14ac:dyDescent="0.25">
      <c r="B335" s="34">
        <v>44998</v>
      </c>
      <c r="C335" s="50"/>
      <c r="D335" s="70">
        <v>9009</v>
      </c>
      <c r="E335" s="70"/>
      <c r="F335" s="70"/>
      <c r="G335" s="70"/>
      <c r="H335" s="70"/>
      <c r="I335" s="50"/>
      <c r="J335" s="27">
        <v>8456</v>
      </c>
      <c r="K335" s="50"/>
      <c r="L335" s="27"/>
      <c r="M335" s="50"/>
      <c r="N335" s="48" t="s">
        <v>214</v>
      </c>
      <c r="O335" s="246">
        <v>10286</v>
      </c>
      <c r="P335" s="142">
        <v>9414</v>
      </c>
      <c r="Q335" s="50"/>
      <c r="R335" s="49" t="s">
        <v>37</v>
      </c>
      <c r="S335" s="118" t="s">
        <v>37</v>
      </c>
      <c r="T335" s="32">
        <v>21243</v>
      </c>
      <c r="U335" s="203">
        <v>24753</v>
      </c>
      <c r="V335" s="171" t="s">
        <v>199</v>
      </c>
      <c r="W335" s="201" t="s">
        <v>37</v>
      </c>
      <c r="X335" s="244">
        <v>9389</v>
      </c>
      <c r="Y335" s="200" t="s">
        <v>37</v>
      </c>
    </row>
    <row r="336" spans="2:27" x14ac:dyDescent="0.25">
      <c r="B336" s="34">
        <v>45000</v>
      </c>
      <c r="C336" s="50"/>
      <c r="D336" s="70">
        <v>8526</v>
      </c>
      <c r="E336" s="70"/>
      <c r="F336" s="70"/>
      <c r="G336" s="70"/>
      <c r="H336" s="70"/>
      <c r="I336" s="50"/>
      <c r="J336" s="27">
        <v>8817</v>
      </c>
      <c r="K336" s="50"/>
      <c r="L336" s="27"/>
      <c r="M336" s="50"/>
      <c r="N336" s="48" t="s">
        <v>214</v>
      </c>
      <c r="O336" s="246">
        <v>10764</v>
      </c>
      <c r="P336" s="142">
        <v>10222</v>
      </c>
      <c r="Q336" s="50"/>
      <c r="R336" s="49"/>
      <c r="S336" s="118"/>
      <c r="T336" s="32">
        <v>21488</v>
      </c>
      <c r="U336" s="203">
        <v>24331</v>
      </c>
      <c r="V336" s="171" t="s">
        <v>199</v>
      </c>
      <c r="W336" s="228"/>
      <c r="X336" s="244">
        <v>11408</v>
      </c>
      <c r="Y336" s="200"/>
    </row>
    <row r="337" spans="2:25" x14ac:dyDescent="0.25">
      <c r="B337" s="34">
        <v>45002</v>
      </c>
      <c r="C337" s="50"/>
      <c r="D337" s="70">
        <v>8354</v>
      </c>
      <c r="E337" s="70"/>
      <c r="F337" s="70"/>
      <c r="G337" s="70"/>
      <c r="H337" s="70"/>
      <c r="I337" s="50"/>
      <c r="J337" s="27">
        <v>8730</v>
      </c>
      <c r="K337" s="50"/>
      <c r="L337" s="27"/>
      <c r="M337" s="50"/>
      <c r="N337" s="48" t="s">
        <v>214</v>
      </c>
      <c r="O337" s="246">
        <v>10539</v>
      </c>
      <c r="P337" s="142">
        <v>10032</v>
      </c>
      <c r="Q337" s="50"/>
      <c r="R337" s="49"/>
      <c r="S337" s="118"/>
      <c r="T337" s="32">
        <v>22686</v>
      </c>
      <c r="U337" s="203">
        <v>25390</v>
      </c>
      <c r="V337" s="171" t="s">
        <v>199</v>
      </c>
      <c r="W337" s="201"/>
      <c r="X337" s="244">
        <v>11296</v>
      </c>
      <c r="Y337" s="200"/>
    </row>
    <row r="338" spans="2:25" x14ac:dyDescent="0.25">
      <c r="B338" s="34">
        <v>45005</v>
      </c>
      <c r="C338" s="50"/>
      <c r="D338" s="70">
        <v>7971</v>
      </c>
      <c r="E338" s="70"/>
      <c r="F338" s="70"/>
      <c r="G338" s="70"/>
      <c r="H338" s="70"/>
      <c r="I338" s="50"/>
      <c r="J338" s="27">
        <v>8743</v>
      </c>
      <c r="K338" s="50"/>
      <c r="L338" s="27"/>
      <c r="M338" s="50"/>
      <c r="N338" s="70">
        <v>8247</v>
      </c>
      <c r="O338" s="246">
        <v>9782</v>
      </c>
      <c r="P338" s="142">
        <v>10072</v>
      </c>
      <c r="Q338" s="50"/>
      <c r="R338" s="49" t="s">
        <v>37</v>
      </c>
      <c r="S338" s="118" t="s">
        <v>37</v>
      </c>
      <c r="T338" s="32">
        <v>22262</v>
      </c>
      <c r="U338" s="203">
        <v>26989</v>
      </c>
      <c r="V338" s="171" t="s">
        <v>199</v>
      </c>
      <c r="W338" s="201" t="s">
        <v>37</v>
      </c>
      <c r="X338" s="244">
        <v>10219</v>
      </c>
      <c r="Y338" s="200" t="s">
        <v>37</v>
      </c>
    </row>
    <row r="339" spans="2:25" x14ac:dyDescent="0.25">
      <c r="B339" s="34">
        <v>45007</v>
      </c>
      <c r="C339" s="50"/>
      <c r="D339" s="70">
        <v>8218</v>
      </c>
      <c r="E339" s="70"/>
      <c r="F339" s="70"/>
      <c r="G339" s="70"/>
      <c r="H339" s="70"/>
      <c r="I339" s="50"/>
      <c r="J339" s="27">
        <v>8684</v>
      </c>
      <c r="K339" s="50"/>
      <c r="L339" s="27"/>
      <c r="M339" s="50"/>
      <c r="N339" s="48" t="s">
        <v>214</v>
      </c>
      <c r="O339" s="246">
        <v>10405</v>
      </c>
      <c r="P339" s="142">
        <v>10033</v>
      </c>
      <c r="Q339" s="50"/>
      <c r="R339" s="49"/>
      <c r="S339" s="118"/>
      <c r="T339" s="32">
        <v>22578</v>
      </c>
      <c r="U339" s="203">
        <v>29037</v>
      </c>
      <c r="V339" s="171" t="s">
        <v>199</v>
      </c>
      <c r="W339" s="201"/>
      <c r="X339" s="244">
        <v>12123</v>
      </c>
      <c r="Y339" s="200"/>
    </row>
    <row r="340" spans="2:25" x14ac:dyDescent="0.25">
      <c r="B340" s="34">
        <v>45009</v>
      </c>
      <c r="C340" s="50"/>
      <c r="D340" s="70">
        <v>8902</v>
      </c>
      <c r="E340" s="70"/>
      <c r="F340" s="70"/>
      <c r="G340" s="70"/>
      <c r="H340" s="70"/>
      <c r="I340" s="50"/>
      <c r="J340" s="27">
        <v>8840</v>
      </c>
      <c r="K340" s="50"/>
      <c r="L340" s="27"/>
      <c r="M340" s="50"/>
      <c r="N340" s="48" t="s">
        <v>214</v>
      </c>
      <c r="O340" s="246">
        <v>10471</v>
      </c>
      <c r="P340" s="142">
        <v>10025</v>
      </c>
      <c r="Q340" s="50"/>
      <c r="R340" s="49"/>
      <c r="S340" s="32"/>
      <c r="T340" s="32">
        <v>22329</v>
      </c>
      <c r="U340" s="203">
        <v>26380</v>
      </c>
      <c r="V340" s="171" t="s">
        <v>199</v>
      </c>
      <c r="W340" s="228"/>
      <c r="X340" s="208">
        <v>10237</v>
      </c>
      <c r="Y340" s="209"/>
    </row>
    <row r="341" spans="2:25" x14ac:dyDescent="0.25">
      <c r="B341" s="34">
        <v>45012</v>
      </c>
      <c r="C341" s="50"/>
      <c r="D341" s="70">
        <v>8908</v>
      </c>
      <c r="E341" s="70"/>
      <c r="F341" s="70"/>
      <c r="G341" s="70"/>
      <c r="H341" s="70"/>
      <c r="I341" s="50"/>
      <c r="J341" s="27">
        <v>8497</v>
      </c>
      <c r="K341" s="50"/>
      <c r="L341" s="27"/>
      <c r="M341" s="50"/>
      <c r="N341" s="48" t="s">
        <v>214</v>
      </c>
      <c r="O341" s="246">
        <v>10086</v>
      </c>
      <c r="P341" s="142">
        <v>10809</v>
      </c>
      <c r="Q341" s="50"/>
      <c r="R341" s="49" t="s">
        <v>37</v>
      </c>
      <c r="S341" s="118" t="s">
        <v>37</v>
      </c>
      <c r="T341" s="32">
        <v>22482</v>
      </c>
      <c r="U341" s="203">
        <v>24636</v>
      </c>
      <c r="V341" s="171" t="s">
        <v>199</v>
      </c>
      <c r="W341" s="201" t="s">
        <v>37</v>
      </c>
      <c r="X341" s="202" t="s">
        <v>37</v>
      </c>
      <c r="Y341" s="200" t="s">
        <v>37</v>
      </c>
    </row>
    <row r="342" spans="2:25" x14ac:dyDescent="0.25">
      <c r="B342" s="34">
        <v>45014</v>
      </c>
      <c r="C342" s="50"/>
      <c r="D342" s="70">
        <v>7897</v>
      </c>
      <c r="E342" s="70"/>
      <c r="F342" s="70"/>
      <c r="G342" s="70"/>
      <c r="H342" s="70"/>
      <c r="I342" s="50"/>
      <c r="J342" s="27">
        <v>8440</v>
      </c>
      <c r="K342" s="50"/>
      <c r="L342" s="27"/>
      <c r="M342" s="50"/>
      <c r="N342" s="48" t="s">
        <v>214</v>
      </c>
      <c r="O342" s="246">
        <v>10230</v>
      </c>
      <c r="P342" s="142">
        <v>9796</v>
      </c>
      <c r="Q342" s="50"/>
      <c r="R342" s="49"/>
      <c r="S342" s="32"/>
      <c r="T342" s="32">
        <v>23179</v>
      </c>
      <c r="U342" s="203">
        <v>31642</v>
      </c>
      <c r="V342" s="171" t="s">
        <v>199</v>
      </c>
      <c r="W342" s="228"/>
      <c r="X342" s="202" t="s">
        <v>37</v>
      </c>
      <c r="Y342" s="209"/>
    </row>
    <row r="343" spans="2:25" x14ac:dyDescent="0.25">
      <c r="B343" s="34">
        <v>45016</v>
      </c>
      <c r="C343" s="50"/>
      <c r="D343" s="70">
        <v>8847</v>
      </c>
      <c r="E343" s="70"/>
      <c r="F343" s="70"/>
      <c r="G343" s="70"/>
      <c r="H343" s="70"/>
      <c r="I343" s="50"/>
      <c r="J343" s="27">
        <v>9050</v>
      </c>
      <c r="K343" s="50"/>
      <c r="L343" s="27"/>
      <c r="M343" s="50"/>
      <c r="N343" s="48" t="s">
        <v>214</v>
      </c>
      <c r="O343" s="246">
        <v>10113</v>
      </c>
      <c r="P343" s="142">
        <v>10388</v>
      </c>
      <c r="Q343" s="50"/>
      <c r="R343" s="49"/>
      <c r="S343" s="32"/>
      <c r="T343" s="32">
        <v>23496</v>
      </c>
      <c r="U343" s="203">
        <v>31304</v>
      </c>
      <c r="V343" s="171" t="s">
        <v>199</v>
      </c>
      <c r="W343" s="228"/>
      <c r="X343" s="202" t="s">
        <v>37</v>
      </c>
      <c r="Y343" s="209"/>
    </row>
    <row r="344" spans="2:25" x14ac:dyDescent="0.25">
      <c r="B344" s="34">
        <v>45019</v>
      </c>
      <c r="C344" s="50"/>
      <c r="D344" s="70">
        <v>8187</v>
      </c>
      <c r="E344" s="70"/>
      <c r="F344" s="70"/>
      <c r="G344" s="70"/>
      <c r="H344" s="70"/>
      <c r="I344" s="50"/>
      <c r="J344" s="27">
        <v>8946</v>
      </c>
      <c r="K344" s="50"/>
      <c r="L344" s="27"/>
      <c r="M344" s="50"/>
      <c r="N344" s="48" t="s">
        <v>214</v>
      </c>
      <c r="O344" s="246">
        <v>10836</v>
      </c>
      <c r="P344" s="142">
        <v>10569</v>
      </c>
      <c r="Q344" s="50"/>
      <c r="R344" s="49" t="s">
        <v>37</v>
      </c>
      <c r="S344" s="118" t="s">
        <v>37</v>
      </c>
      <c r="T344" s="32">
        <v>25242</v>
      </c>
      <c r="U344" s="203">
        <v>31093</v>
      </c>
      <c r="V344" s="207">
        <v>39908</v>
      </c>
      <c r="W344" s="201" t="s">
        <v>37</v>
      </c>
      <c r="X344" s="202" t="s">
        <v>37</v>
      </c>
      <c r="Y344" s="200" t="s">
        <v>37</v>
      </c>
    </row>
    <row r="345" spans="2:25" x14ac:dyDescent="0.25">
      <c r="B345" s="34">
        <v>45020</v>
      </c>
      <c r="C345" s="50"/>
      <c r="D345" s="70">
        <v>8045</v>
      </c>
      <c r="E345" s="70"/>
      <c r="F345" s="70"/>
      <c r="G345" s="70"/>
      <c r="H345" s="70"/>
      <c r="I345" s="50"/>
      <c r="J345" s="27">
        <v>8786</v>
      </c>
      <c r="K345" s="50"/>
      <c r="L345" s="27"/>
      <c r="M345" s="50"/>
      <c r="N345" s="48" t="s">
        <v>214</v>
      </c>
      <c r="O345" s="246">
        <v>10561</v>
      </c>
      <c r="P345" s="142">
        <v>10396</v>
      </c>
      <c r="Q345" s="50"/>
      <c r="R345" s="49"/>
      <c r="S345" s="32"/>
      <c r="T345" s="32">
        <v>24814</v>
      </c>
      <c r="U345" s="203">
        <v>34080</v>
      </c>
      <c r="V345" s="207">
        <v>38347</v>
      </c>
      <c r="W345" s="228"/>
      <c r="X345" s="202" t="s">
        <v>37</v>
      </c>
      <c r="Y345" s="209"/>
    </row>
    <row r="346" spans="2:25" ht="14.25" customHeight="1" x14ac:dyDescent="0.25">
      <c r="B346" s="34">
        <v>45028</v>
      </c>
      <c r="C346" s="50"/>
      <c r="D346" s="70">
        <v>7148</v>
      </c>
      <c r="E346" s="70"/>
      <c r="F346" s="70"/>
      <c r="G346" s="70"/>
      <c r="H346" s="70"/>
      <c r="I346" s="50"/>
      <c r="J346" s="27">
        <v>7711</v>
      </c>
      <c r="K346" s="50"/>
      <c r="L346" s="27"/>
      <c r="M346" s="50"/>
      <c r="N346" s="48" t="s">
        <v>214</v>
      </c>
      <c r="O346" s="246">
        <v>10224</v>
      </c>
      <c r="P346" s="142">
        <v>9323</v>
      </c>
      <c r="Q346" s="50"/>
      <c r="R346" s="49" t="s">
        <v>37</v>
      </c>
      <c r="S346" s="118" t="s">
        <v>37</v>
      </c>
      <c r="T346" s="32">
        <v>21919</v>
      </c>
      <c r="U346" s="203">
        <v>38894</v>
      </c>
      <c r="V346" s="207">
        <v>32078</v>
      </c>
      <c r="W346" s="201" t="s">
        <v>37</v>
      </c>
      <c r="X346" s="202" t="s">
        <v>37</v>
      </c>
      <c r="Y346" s="200" t="s">
        <v>37</v>
      </c>
    </row>
    <row r="347" spans="2:25" x14ac:dyDescent="0.25">
      <c r="B347" s="34">
        <v>45030</v>
      </c>
      <c r="C347" s="50"/>
      <c r="D347" s="70">
        <v>7226</v>
      </c>
      <c r="E347" s="70"/>
      <c r="F347" s="70"/>
      <c r="G347" s="70"/>
      <c r="H347" s="70"/>
      <c r="I347" s="50"/>
      <c r="J347" s="27">
        <v>7540</v>
      </c>
      <c r="K347" s="50"/>
      <c r="L347" s="27"/>
      <c r="M347" s="50"/>
      <c r="N347" s="48" t="s">
        <v>214</v>
      </c>
      <c r="O347" s="246">
        <v>8016</v>
      </c>
      <c r="P347" s="142">
        <v>8060</v>
      </c>
      <c r="Q347" s="50"/>
      <c r="R347" s="49"/>
      <c r="S347" s="32"/>
      <c r="T347" s="32">
        <v>20823</v>
      </c>
      <c r="U347" s="203">
        <v>28861</v>
      </c>
      <c r="V347" s="207">
        <v>28236</v>
      </c>
      <c r="W347" s="228"/>
      <c r="X347" s="202" t="s">
        <v>37</v>
      </c>
      <c r="Y347" s="209"/>
    </row>
    <row r="348" spans="2:25" x14ac:dyDescent="0.25">
      <c r="B348" s="34">
        <v>45033</v>
      </c>
      <c r="C348" s="50"/>
      <c r="D348" s="70">
        <v>8067</v>
      </c>
      <c r="E348" s="70"/>
      <c r="F348" s="70"/>
      <c r="G348" s="70"/>
      <c r="H348" s="70"/>
      <c r="I348" s="50"/>
      <c r="J348" s="27">
        <v>7263</v>
      </c>
      <c r="K348" s="50"/>
      <c r="L348" s="27"/>
      <c r="M348" s="50"/>
      <c r="N348" s="48" t="s">
        <v>214</v>
      </c>
      <c r="O348" s="246">
        <v>8577</v>
      </c>
      <c r="P348" s="142">
        <v>8737</v>
      </c>
      <c r="Q348" s="50"/>
      <c r="R348" s="49" t="s">
        <v>37</v>
      </c>
      <c r="S348" s="118" t="s">
        <v>37</v>
      </c>
      <c r="T348" s="32">
        <v>22776</v>
      </c>
      <c r="U348" s="203">
        <v>33563</v>
      </c>
      <c r="V348" s="207">
        <v>30931</v>
      </c>
      <c r="W348" s="201" t="s">
        <v>37</v>
      </c>
      <c r="X348" s="202" t="s">
        <v>37</v>
      </c>
      <c r="Y348" s="200" t="s">
        <v>37</v>
      </c>
    </row>
    <row r="349" spans="2:25" x14ac:dyDescent="0.25">
      <c r="B349" s="34">
        <v>45035</v>
      </c>
      <c r="C349" s="50"/>
      <c r="D349" s="70">
        <v>8175</v>
      </c>
      <c r="E349" s="70"/>
      <c r="F349" s="70"/>
      <c r="G349" s="70"/>
      <c r="H349" s="70"/>
      <c r="I349" s="50"/>
      <c r="J349" s="27">
        <v>7583</v>
      </c>
      <c r="K349" s="50"/>
      <c r="L349" s="27"/>
      <c r="M349" s="50"/>
      <c r="N349" s="48" t="s">
        <v>214</v>
      </c>
      <c r="O349" s="246">
        <v>8982</v>
      </c>
      <c r="P349" s="142">
        <v>9734</v>
      </c>
      <c r="Q349" s="50"/>
      <c r="R349" s="49"/>
      <c r="S349" s="32"/>
      <c r="T349" s="32">
        <v>25314</v>
      </c>
      <c r="U349" s="203">
        <v>47218</v>
      </c>
      <c r="V349" s="171" t="s">
        <v>199</v>
      </c>
      <c r="W349" s="228"/>
      <c r="X349" s="202" t="s">
        <v>37</v>
      </c>
      <c r="Y349" s="209"/>
    </row>
    <row r="350" spans="2:25" x14ac:dyDescent="0.25">
      <c r="B350" s="34">
        <v>45037</v>
      </c>
      <c r="C350" s="50"/>
      <c r="D350" s="70">
        <v>9786</v>
      </c>
      <c r="E350" s="70"/>
      <c r="F350" s="70"/>
      <c r="G350" s="70"/>
      <c r="H350" s="70"/>
      <c r="I350" s="50"/>
      <c r="J350" s="27">
        <v>8876</v>
      </c>
      <c r="K350" s="50"/>
      <c r="L350" s="27"/>
      <c r="M350" s="50"/>
      <c r="N350" s="48" t="s">
        <v>214</v>
      </c>
      <c r="O350" s="246">
        <v>10497</v>
      </c>
      <c r="P350" s="142">
        <v>11276</v>
      </c>
      <c r="Q350" s="50"/>
      <c r="R350" s="49"/>
      <c r="S350" s="32"/>
      <c r="T350" s="32">
        <v>28275</v>
      </c>
      <c r="U350" s="203">
        <v>41066</v>
      </c>
      <c r="V350" s="171" t="s">
        <v>199</v>
      </c>
      <c r="W350" s="228"/>
      <c r="X350" s="244">
        <v>11557</v>
      </c>
      <c r="Y350" s="209"/>
    </row>
    <row r="351" spans="2:25" x14ac:dyDescent="0.25">
      <c r="B351" s="34">
        <v>45040</v>
      </c>
      <c r="C351" s="50"/>
      <c r="D351" s="70">
        <v>6522</v>
      </c>
      <c r="E351" s="70"/>
      <c r="F351" s="70"/>
      <c r="G351" s="70"/>
      <c r="H351" s="70"/>
      <c r="I351" s="50"/>
      <c r="J351" s="27">
        <v>6541</v>
      </c>
      <c r="K351" s="50"/>
      <c r="L351" s="27"/>
      <c r="M351" s="50"/>
      <c r="N351" s="48" t="s">
        <v>214</v>
      </c>
      <c r="O351" s="246" t="s">
        <v>46</v>
      </c>
      <c r="P351" s="142">
        <v>10336</v>
      </c>
      <c r="Q351" s="50"/>
      <c r="R351" s="49" t="s">
        <v>37</v>
      </c>
      <c r="S351" s="140" t="s">
        <v>37</v>
      </c>
      <c r="T351" s="32">
        <v>22309</v>
      </c>
      <c r="U351" s="203">
        <v>37747</v>
      </c>
      <c r="V351" s="171" t="s">
        <v>199</v>
      </c>
      <c r="W351" s="201" t="s">
        <v>37</v>
      </c>
      <c r="X351" s="202" t="s">
        <v>37</v>
      </c>
      <c r="Y351" s="200" t="s">
        <v>37</v>
      </c>
    </row>
    <row r="352" spans="2:25" x14ac:dyDescent="0.25">
      <c r="B352" s="34">
        <v>45042</v>
      </c>
      <c r="C352" s="50"/>
      <c r="D352" s="70">
        <v>8004</v>
      </c>
      <c r="E352" s="70"/>
      <c r="F352" s="70"/>
      <c r="G352" s="70"/>
      <c r="H352" s="70"/>
      <c r="I352" s="50"/>
      <c r="J352" s="27">
        <v>7527</v>
      </c>
      <c r="K352" s="50"/>
      <c r="L352" s="27"/>
      <c r="M352" s="50"/>
      <c r="N352" s="48" t="s">
        <v>214</v>
      </c>
      <c r="O352" s="246" t="s">
        <v>46</v>
      </c>
      <c r="P352" s="142">
        <v>14142</v>
      </c>
      <c r="Q352" s="50"/>
      <c r="R352" s="49"/>
      <c r="S352" s="32"/>
      <c r="T352" s="32">
        <v>27687</v>
      </c>
      <c r="U352" s="203">
        <v>45653</v>
      </c>
      <c r="V352" s="171" t="s">
        <v>199</v>
      </c>
      <c r="W352" s="228"/>
      <c r="X352" s="202" t="s">
        <v>37</v>
      </c>
      <c r="Y352" s="209"/>
    </row>
    <row r="353" spans="2:27" x14ac:dyDescent="0.25">
      <c r="B353" s="34">
        <v>45044</v>
      </c>
      <c r="C353" s="50"/>
      <c r="D353" s="70">
        <v>9092</v>
      </c>
      <c r="E353" s="70"/>
      <c r="F353" s="70"/>
      <c r="G353" s="70"/>
      <c r="H353" s="70"/>
      <c r="I353" s="50"/>
      <c r="J353" s="27">
        <v>8417</v>
      </c>
      <c r="K353" s="50"/>
      <c r="L353" s="27"/>
      <c r="M353" s="50"/>
      <c r="N353" s="48" t="s">
        <v>214</v>
      </c>
      <c r="O353" s="246" t="s">
        <v>46</v>
      </c>
      <c r="P353" s="142">
        <v>24582</v>
      </c>
      <c r="Q353" s="50"/>
      <c r="R353" s="49"/>
      <c r="S353" s="32"/>
      <c r="T353" s="32">
        <v>29504</v>
      </c>
      <c r="U353" s="203">
        <v>41412</v>
      </c>
      <c r="V353" s="171" t="s">
        <v>199</v>
      </c>
      <c r="W353" s="228"/>
      <c r="X353" s="202" t="s">
        <v>37</v>
      </c>
      <c r="Y353" s="209"/>
    </row>
    <row r="354" spans="2:27" x14ac:dyDescent="0.25">
      <c r="B354" s="34">
        <v>45048</v>
      </c>
      <c r="C354" s="50"/>
      <c r="D354" s="70">
        <v>9489</v>
      </c>
      <c r="E354" s="70"/>
      <c r="F354" s="70"/>
      <c r="G354" s="70"/>
      <c r="H354" s="70"/>
      <c r="I354" s="50"/>
      <c r="J354" s="27">
        <v>8697</v>
      </c>
      <c r="K354" s="50"/>
      <c r="L354" s="27"/>
      <c r="M354" s="50"/>
      <c r="N354" s="70">
        <v>9584</v>
      </c>
      <c r="O354" s="246" t="s">
        <v>46</v>
      </c>
      <c r="P354" s="142">
        <v>12378</v>
      </c>
      <c r="Q354" s="50"/>
      <c r="R354" s="49" t="s">
        <v>37</v>
      </c>
      <c r="S354" s="118" t="s">
        <v>37</v>
      </c>
      <c r="T354" s="32">
        <v>30148</v>
      </c>
      <c r="U354" s="203">
        <v>47605</v>
      </c>
      <c r="V354" s="171" t="s">
        <v>199</v>
      </c>
      <c r="W354" s="201" t="s">
        <v>37</v>
      </c>
      <c r="X354" s="244">
        <v>10354</v>
      </c>
      <c r="Y354" s="200" t="s">
        <v>37</v>
      </c>
    </row>
    <row r="355" spans="2:27" x14ac:dyDescent="0.25">
      <c r="B355" s="34">
        <v>45049</v>
      </c>
      <c r="C355" s="50"/>
      <c r="D355" s="70">
        <v>9073</v>
      </c>
      <c r="E355" s="70"/>
      <c r="F355" s="70"/>
      <c r="G355" s="70"/>
      <c r="H355" s="70"/>
      <c r="I355" s="50"/>
      <c r="J355" s="27">
        <v>8409</v>
      </c>
      <c r="K355" s="50"/>
      <c r="L355" s="27"/>
      <c r="M355" s="50"/>
      <c r="N355" s="70">
        <v>9294</v>
      </c>
      <c r="O355" s="246" t="s">
        <v>46</v>
      </c>
      <c r="P355" s="142">
        <v>13244</v>
      </c>
      <c r="Q355" s="50"/>
      <c r="R355" s="49"/>
      <c r="S355" s="32"/>
      <c r="T355" s="32">
        <v>29429</v>
      </c>
      <c r="U355" s="203">
        <v>50749</v>
      </c>
      <c r="V355" s="171" t="s">
        <v>199</v>
      </c>
      <c r="W355" s="228"/>
      <c r="X355" s="244">
        <v>11021</v>
      </c>
      <c r="Y355" s="209"/>
    </row>
    <row r="356" spans="2:27" x14ac:dyDescent="0.25">
      <c r="B356" s="34">
        <v>45051</v>
      </c>
      <c r="C356" s="50"/>
      <c r="D356" s="70">
        <v>9790</v>
      </c>
      <c r="E356" s="70"/>
      <c r="F356" s="70"/>
      <c r="G356" s="70"/>
      <c r="H356" s="70"/>
      <c r="I356" s="50"/>
      <c r="J356" s="27">
        <v>9148</v>
      </c>
      <c r="K356" s="50"/>
      <c r="L356" s="27"/>
      <c r="M356" s="50"/>
      <c r="N356" s="48" t="s">
        <v>214</v>
      </c>
      <c r="O356" s="246" t="s">
        <v>46</v>
      </c>
      <c r="P356" s="142">
        <v>38716</v>
      </c>
      <c r="Q356" s="50"/>
      <c r="R356" s="49"/>
      <c r="S356" s="32"/>
      <c r="T356" s="32">
        <v>33329</v>
      </c>
      <c r="U356" s="203">
        <v>56764</v>
      </c>
      <c r="V356" s="171" t="s">
        <v>199</v>
      </c>
      <c r="W356" s="228"/>
      <c r="X356" s="244">
        <v>11338</v>
      </c>
      <c r="Y356" s="209"/>
    </row>
    <row r="357" spans="2:27" x14ac:dyDescent="0.25">
      <c r="B357" s="34">
        <v>45054</v>
      </c>
      <c r="C357" s="50"/>
      <c r="D357" s="70">
        <v>9270</v>
      </c>
      <c r="E357" s="70"/>
      <c r="F357" s="70"/>
      <c r="G357" s="70"/>
      <c r="H357" s="70"/>
      <c r="I357" s="50"/>
      <c r="J357" s="27">
        <v>8664</v>
      </c>
      <c r="K357" s="50"/>
      <c r="L357" s="27"/>
      <c r="M357" s="50"/>
      <c r="N357" s="48" t="s">
        <v>214</v>
      </c>
      <c r="O357" s="246" t="s">
        <v>46</v>
      </c>
      <c r="P357" s="137" t="s">
        <v>199</v>
      </c>
      <c r="Q357" s="50"/>
      <c r="R357" s="49" t="s">
        <v>37</v>
      </c>
      <c r="S357" s="118" t="s">
        <v>37</v>
      </c>
      <c r="T357" s="32">
        <v>31624</v>
      </c>
      <c r="U357" s="203">
        <v>55716</v>
      </c>
      <c r="V357" s="171" t="s">
        <v>199</v>
      </c>
      <c r="W357" s="201" t="s">
        <v>37</v>
      </c>
      <c r="X357" s="202" t="s">
        <v>37</v>
      </c>
      <c r="Y357" s="200" t="s">
        <v>37</v>
      </c>
    </row>
    <row r="358" spans="2:27" x14ac:dyDescent="0.25">
      <c r="B358" s="34">
        <v>45056</v>
      </c>
      <c r="C358" s="50"/>
      <c r="D358" s="70">
        <v>9761</v>
      </c>
      <c r="E358" s="70"/>
      <c r="F358" s="70"/>
      <c r="G358" s="70"/>
      <c r="H358" s="70"/>
      <c r="I358" s="50"/>
      <c r="J358" s="27">
        <v>8996</v>
      </c>
      <c r="K358" s="50"/>
      <c r="L358" s="27"/>
      <c r="M358" s="50"/>
      <c r="N358" s="48" t="s">
        <v>214</v>
      </c>
      <c r="O358" s="117" t="s">
        <v>37</v>
      </c>
      <c r="P358" s="137" t="s">
        <v>199</v>
      </c>
      <c r="Q358" s="50"/>
      <c r="R358" s="49"/>
      <c r="S358" s="32"/>
      <c r="T358" s="32">
        <v>34487</v>
      </c>
      <c r="U358" s="295" t="s">
        <v>199</v>
      </c>
      <c r="V358" s="171" t="s">
        <v>199</v>
      </c>
      <c r="W358" s="201"/>
      <c r="X358" s="202" t="s">
        <v>37</v>
      </c>
      <c r="Y358" s="200"/>
    </row>
    <row r="359" spans="2:27" x14ac:dyDescent="0.25">
      <c r="B359" s="34">
        <v>45058</v>
      </c>
      <c r="C359" s="50"/>
      <c r="D359" s="70">
        <v>8692</v>
      </c>
      <c r="E359" s="70"/>
      <c r="F359" s="70"/>
      <c r="G359" s="70"/>
      <c r="H359" s="70"/>
      <c r="I359" s="50"/>
      <c r="J359" s="27">
        <v>7974</v>
      </c>
      <c r="K359" s="50"/>
      <c r="L359" s="27"/>
      <c r="M359" s="50"/>
      <c r="N359" s="48" t="s">
        <v>214</v>
      </c>
      <c r="O359" s="117" t="s">
        <v>37</v>
      </c>
      <c r="P359" s="137" t="s">
        <v>199</v>
      </c>
      <c r="Q359" s="50"/>
      <c r="R359" s="49"/>
      <c r="S359" s="32"/>
      <c r="T359" s="32">
        <v>34414</v>
      </c>
      <c r="U359" s="199" t="s">
        <v>37</v>
      </c>
      <c r="V359" s="171" t="s">
        <v>199</v>
      </c>
      <c r="W359" s="201"/>
      <c r="X359" s="202" t="s">
        <v>37</v>
      </c>
      <c r="Y359" s="200"/>
    </row>
    <row r="360" spans="2:27" x14ac:dyDescent="0.25">
      <c r="B360" s="34">
        <v>45061</v>
      </c>
      <c r="C360" s="50"/>
      <c r="D360" s="70">
        <v>7173</v>
      </c>
      <c r="E360" s="70"/>
      <c r="F360" s="70"/>
      <c r="G360" s="70"/>
      <c r="H360" s="70"/>
      <c r="I360" s="50"/>
      <c r="J360" s="27">
        <v>7760</v>
      </c>
      <c r="K360" s="50"/>
      <c r="L360" s="27"/>
      <c r="M360" s="50"/>
      <c r="N360" s="48" t="s">
        <v>214</v>
      </c>
      <c r="O360" s="117" t="s">
        <v>37</v>
      </c>
      <c r="P360" s="137" t="s">
        <v>199</v>
      </c>
      <c r="Q360" s="50"/>
      <c r="R360" s="49" t="s">
        <v>37</v>
      </c>
      <c r="S360" s="118" t="s">
        <v>37</v>
      </c>
      <c r="T360" s="32">
        <v>32701</v>
      </c>
      <c r="U360" s="199" t="s">
        <v>37</v>
      </c>
      <c r="V360" s="171" t="s">
        <v>199</v>
      </c>
      <c r="W360" s="201" t="s">
        <v>37</v>
      </c>
      <c r="X360" s="202" t="s">
        <v>37</v>
      </c>
      <c r="Y360" s="200" t="s">
        <v>37</v>
      </c>
    </row>
    <row r="361" spans="2:27" x14ac:dyDescent="0.25">
      <c r="B361" s="34">
        <v>45063</v>
      </c>
      <c r="C361" s="50"/>
      <c r="D361" s="70">
        <v>7774</v>
      </c>
      <c r="E361" s="70"/>
      <c r="F361" s="70"/>
      <c r="G361" s="70"/>
      <c r="H361" s="70"/>
      <c r="I361" s="50"/>
      <c r="J361" s="27">
        <v>8438</v>
      </c>
      <c r="K361" s="50"/>
      <c r="L361" s="27"/>
      <c r="M361" s="50"/>
      <c r="N361" s="48" t="s">
        <v>214</v>
      </c>
      <c r="O361" s="117" t="s">
        <v>37</v>
      </c>
      <c r="P361" s="54" t="s">
        <v>199</v>
      </c>
      <c r="Q361" s="50"/>
      <c r="R361" s="49"/>
      <c r="S361" s="118"/>
      <c r="T361" s="118" t="s">
        <v>199</v>
      </c>
      <c r="U361" s="325">
        <v>96607</v>
      </c>
      <c r="V361" s="171" t="s">
        <v>199</v>
      </c>
      <c r="W361" s="201"/>
      <c r="X361" s="202" t="s">
        <v>37</v>
      </c>
      <c r="Y361" s="200"/>
    </row>
    <row r="362" spans="2:27" x14ac:dyDescent="0.25">
      <c r="B362" s="34">
        <v>45065</v>
      </c>
      <c r="C362" s="50"/>
      <c r="D362" s="70">
        <v>7849</v>
      </c>
      <c r="E362" s="70"/>
      <c r="F362" s="70"/>
      <c r="G362" s="70"/>
      <c r="H362" s="70"/>
      <c r="I362" s="50"/>
      <c r="J362" s="27">
        <v>7215</v>
      </c>
      <c r="K362" s="50"/>
      <c r="L362" s="27"/>
      <c r="M362" s="50"/>
      <c r="N362" s="48" t="s">
        <v>214</v>
      </c>
      <c r="O362" s="117" t="s">
        <v>37</v>
      </c>
      <c r="P362" s="54" t="s">
        <v>199</v>
      </c>
      <c r="Q362" s="50"/>
      <c r="R362" s="49"/>
      <c r="S362" s="118"/>
      <c r="T362" s="32">
        <v>33861</v>
      </c>
      <c r="U362" s="199" t="s">
        <v>37</v>
      </c>
      <c r="V362" s="171" t="s">
        <v>199</v>
      </c>
      <c r="W362" s="201"/>
      <c r="X362" s="202" t="s">
        <v>37</v>
      </c>
      <c r="Y362" s="200"/>
    </row>
    <row r="363" spans="2:27" x14ac:dyDescent="0.25">
      <c r="B363" s="34">
        <v>45068</v>
      </c>
      <c r="C363" s="50"/>
      <c r="D363" s="70">
        <v>7422</v>
      </c>
      <c r="E363" s="70"/>
      <c r="F363" s="70"/>
      <c r="G363" s="70"/>
      <c r="H363" s="70"/>
      <c r="I363" s="50"/>
      <c r="J363" s="27">
        <v>7094</v>
      </c>
      <c r="K363" s="50"/>
      <c r="L363" s="27"/>
      <c r="M363" s="50"/>
      <c r="N363" s="48" t="s">
        <v>214</v>
      </c>
      <c r="O363" s="117" t="s">
        <v>46</v>
      </c>
      <c r="P363" s="54" t="s">
        <v>199</v>
      </c>
      <c r="Q363" s="50"/>
      <c r="R363" s="49" t="s">
        <v>37</v>
      </c>
      <c r="S363" s="118" t="s">
        <v>37</v>
      </c>
      <c r="T363" s="32">
        <v>34508</v>
      </c>
      <c r="U363" s="199" t="s">
        <v>37</v>
      </c>
      <c r="V363" s="171" t="s">
        <v>199</v>
      </c>
      <c r="W363" s="201" t="s">
        <v>37</v>
      </c>
      <c r="X363" s="202" t="s">
        <v>37</v>
      </c>
      <c r="Y363" s="200" t="s">
        <v>37</v>
      </c>
    </row>
    <row r="364" spans="2:27" x14ac:dyDescent="0.25">
      <c r="B364" s="34">
        <v>45070</v>
      </c>
      <c r="C364" s="50"/>
      <c r="D364" s="70">
        <v>1996</v>
      </c>
      <c r="E364" s="70"/>
      <c r="F364" s="70"/>
      <c r="G364" s="70"/>
      <c r="H364" s="70"/>
      <c r="I364" s="50"/>
      <c r="J364" s="27">
        <v>2065</v>
      </c>
      <c r="K364" s="50"/>
      <c r="L364" s="27"/>
      <c r="M364" s="50"/>
      <c r="N364" s="48" t="s">
        <v>214</v>
      </c>
      <c r="O364" s="246">
        <v>4086</v>
      </c>
      <c r="P364" s="142">
        <v>2206</v>
      </c>
      <c r="Q364" s="50"/>
      <c r="R364" s="49"/>
      <c r="S364" s="118"/>
      <c r="T364" s="32">
        <v>7653</v>
      </c>
      <c r="U364" s="325">
        <v>7092</v>
      </c>
      <c r="V364" s="171" t="s">
        <v>222</v>
      </c>
      <c r="W364" s="201"/>
      <c r="X364" s="244">
        <v>4926</v>
      </c>
      <c r="Y364" s="200"/>
      <c r="AA364" t="s">
        <v>223</v>
      </c>
    </row>
    <row r="365" spans="2:27" x14ac:dyDescent="0.25">
      <c r="B365" s="34">
        <v>45072</v>
      </c>
      <c r="C365" s="50"/>
      <c r="D365" s="70">
        <v>4301</v>
      </c>
      <c r="E365" s="70"/>
      <c r="F365" s="70"/>
      <c r="G365" s="70"/>
      <c r="H365" s="70"/>
      <c r="I365" s="50"/>
      <c r="J365" s="27">
        <v>4752</v>
      </c>
      <c r="K365" s="50"/>
      <c r="L365" s="27"/>
      <c r="M365" s="50"/>
      <c r="N365" s="48" t="s">
        <v>214</v>
      </c>
      <c r="O365" s="246">
        <v>5050</v>
      </c>
      <c r="P365" s="54" t="s">
        <v>199</v>
      </c>
      <c r="Q365" s="50"/>
      <c r="R365" s="49"/>
      <c r="S365" s="118"/>
      <c r="T365" s="32">
        <v>12090</v>
      </c>
      <c r="U365" s="325">
        <v>13030</v>
      </c>
      <c r="V365" s="171" t="s">
        <v>222</v>
      </c>
      <c r="W365" s="201"/>
      <c r="X365" s="244">
        <v>6129</v>
      </c>
      <c r="Y365" s="200"/>
    </row>
    <row r="366" spans="2:27" x14ac:dyDescent="0.25">
      <c r="B366" s="34">
        <v>45075</v>
      </c>
      <c r="C366" s="50"/>
      <c r="D366" s="70">
        <v>6398</v>
      </c>
      <c r="E366" s="70"/>
      <c r="F366" s="70"/>
      <c r="G366" s="70"/>
      <c r="H366" s="70"/>
      <c r="I366" s="50"/>
      <c r="J366" s="27">
        <v>5855</v>
      </c>
      <c r="K366" s="50"/>
      <c r="L366" s="27"/>
      <c r="M366" s="50"/>
      <c r="N366" s="48" t="s">
        <v>214</v>
      </c>
      <c r="O366" s="246">
        <v>6985</v>
      </c>
      <c r="P366" s="142">
        <v>6728</v>
      </c>
      <c r="Q366" s="50"/>
      <c r="R366" s="49" t="s">
        <v>37</v>
      </c>
      <c r="S366" s="118" t="s">
        <v>37</v>
      </c>
      <c r="T366" s="32">
        <v>19615</v>
      </c>
      <c r="U366" s="325">
        <v>23490</v>
      </c>
      <c r="V366" s="171" t="s">
        <v>222</v>
      </c>
      <c r="W366" s="201" t="s">
        <v>37</v>
      </c>
      <c r="X366" s="202" t="s">
        <v>37</v>
      </c>
      <c r="Y366" s="200" t="s">
        <v>37</v>
      </c>
    </row>
    <row r="367" spans="2:27" x14ac:dyDescent="0.25">
      <c r="B367" s="34">
        <v>45077</v>
      </c>
      <c r="C367" s="50"/>
      <c r="D367" s="70">
        <v>777</v>
      </c>
      <c r="E367" s="70"/>
      <c r="F367" s="70"/>
      <c r="G367" s="70"/>
      <c r="H367" s="70"/>
      <c r="I367" s="50"/>
      <c r="J367" s="27">
        <v>5281</v>
      </c>
      <c r="K367" s="50"/>
      <c r="L367" s="27"/>
      <c r="M367" s="50"/>
      <c r="N367" s="48" t="s">
        <v>214</v>
      </c>
      <c r="O367" s="246">
        <v>5375</v>
      </c>
      <c r="P367" s="142">
        <v>7364</v>
      </c>
      <c r="Q367" s="50"/>
      <c r="R367" s="49"/>
      <c r="S367" s="118"/>
      <c r="T367" s="32">
        <v>17920</v>
      </c>
      <c r="U367" s="325">
        <v>210</v>
      </c>
      <c r="V367" s="171" t="s">
        <v>222</v>
      </c>
      <c r="W367" s="201"/>
      <c r="X367" s="202" t="s">
        <v>37</v>
      </c>
      <c r="Y367" s="200"/>
    </row>
    <row r="368" spans="2:27" x14ac:dyDescent="0.25">
      <c r="B368" s="34">
        <v>45079</v>
      </c>
      <c r="C368" s="50"/>
      <c r="D368" s="70">
        <v>5575</v>
      </c>
      <c r="E368" s="70"/>
      <c r="F368" s="70"/>
      <c r="G368" s="70"/>
      <c r="H368" s="70"/>
      <c r="I368" s="50"/>
      <c r="J368" s="27">
        <v>7670</v>
      </c>
      <c r="K368" s="50"/>
      <c r="L368" s="27"/>
      <c r="M368" s="50"/>
      <c r="N368" s="48" t="s">
        <v>214</v>
      </c>
      <c r="O368" s="246">
        <v>8601</v>
      </c>
      <c r="P368" s="142" t="s">
        <v>199</v>
      </c>
      <c r="Q368" s="50"/>
      <c r="R368" s="49"/>
      <c r="S368" s="118"/>
      <c r="T368" s="32">
        <v>25110</v>
      </c>
      <c r="U368" s="325">
        <v>43233</v>
      </c>
      <c r="V368" s="171" t="s">
        <v>222</v>
      </c>
      <c r="W368" s="201"/>
      <c r="X368" s="202" t="s">
        <v>37</v>
      </c>
      <c r="Y368" s="200"/>
    </row>
    <row r="369" spans="2:27" x14ac:dyDescent="0.25">
      <c r="B369" s="34">
        <v>45082</v>
      </c>
      <c r="C369" s="50"/>
      <c r="D369" s="70">
        <v>7101</v>
      </c>
      <c r="E369" s="70"/>
      <c r="F369" s="70"/>
      <c r="G369" s="70"/>
      <c r="H369" s="70"/>
      <c r="I369" s="50"/>
      <c r="J369" s="27">
        <v>6746</v>
      </c>
      <c r="K369" s="50"/>
      <c r="L369" s="27"/>
      <c r="M369" s="50"/>
      <c r="N369" s="70">
        <v>6895</v>
      </c>
      <c r="O369" s="246">
        <v>6831</v>
      </c>
      <c r="P369" s="142">
        <v>6743</v>
      </c>
      <c r="Q369" s="50"/>
      <c r="R369" s="49" t="s">
        <v>37</v>
      </c>
      <c r="S369" s="118" t="s">
        <v>37</v>
      </c>
      <c r="T369" s="32">
        <v>21313</v>
      </c>
      <c r="U369" s="325">
        <v>41396</v>
      </c>
      <c r="V369" s="171" t="s">
        <v>222</v>
      </c>
      <c r="W369" s="201" t="s">
        <v>37</v>
      </c>
      <c r="X369" s="244">
        <v>7965</v>
      </c>
      <c r="Y369" s="200" t="s">
        <v>37</v>
      </c>
    </row>
    <row r="370" spans="2:27" x14ac:dyDescent="0.25">
      <c r="B370" s="34">
        <v>45084</v>
      </c>
      <c r="C370" s="50"/>
      <c r="D370" s="70">
        <v>6981</v>
      </c>
      <c r="E370" s="70"/>
      <c r="F370" s="70"/>
      <c r="G370" s="70"/>
      <c r="H370" s="70"/>
      <c r="I370" s="50"/>
      <c r="J370" s="27">
        <v>6019</v>
      </c>
      <c r="K370" s="50"/>
      <c r="L370" s="27"/>
      <c r="M370" s="50"/>
      <c r="N370" s="48" t="s">
        <v>214</v>
      </c>
      <c r="O370" s="246">
        <v>6564</v>
      </c>
      <c r="P370" s="142" t="s">
        <v>199</v>
      </c>
      <c r="Q370" s="50"/>
      <c r="R370" s="49"/>
      <c r="S370" s="118"/>
      <c r="T370" s="32">
        <v>20438</v>
      </c>
      <c r="U370" s="325" t="s">
        <v>199</v>
      </c>
      <c r="V370" s="171" t="s">
        <v>222</v>
      </c>
      <c r="W370" s="201"/>
      <c r="X370" s="244">
        <v>7564</v>
      </c>
      <c r="Y370" s="200"/>
      <c r="AA370" t="s">
        <v>225</v>
      </c>
    </row>
    <row r="371" spans="2:27" x14ac:dyDescent="0.25">
      <c r="B371" s="34">
        <v>45085</v>
      </c>
      <c r="C371" s="50"/>
      <c r="D371" s="70">
        <v>6814</v>
      </c>
      <c r="E371" s="70"/>
      <c r="F371" s="70"/>
      <c r="G371" s="70"/>
      <c r="H371" s="70"/>
      <c r="I371" s="50"/>
      <c r="J371" s="27">
        <v>6338</v>
      </c>
      <c r="K371" s="50"/>
      <c r="L371" s="27"/>
      <c r="M371" s="50"/>
      <c r="N371" s="70">
        <v>7342</v>
      </c>
      <c r="O371" s="246">
        <v>7467</v>
      </c>
      <c r="P371" s="142">
        <v>7171</v>
      </c>
      <c r="Q371" s="50"/>
      <c r="R371" s="49"/>
      <c r="S371" s="118"/>
      <c r="T371" s="32">
        <v>21249</v>
      </c>
      <c r="U371" s="325" t="s">
        <v>199</v>
      </c>
      <c r="V371" s="171" t="s">
        <v>222</v>
      </c>
      <c r="W371" s="201"/>
      <c r="X371" s="244">
        <v>7835</v>
      </c>
      <c r="Y371" s="200"/>
    </row>
    <row r="372" spans="2:27" x14ac:dyDescent="0.25">
      <c r="B372" s="34">
        <v>45089</v>
      </c>
      <c r="C372" s="50"/>
      <c r="D372" s="70">
        <v>6368</v>
      </c>
      <c r="E372" s="70"/>
      <c r="F372" s="70"/>
      <c r="G372" s="70"/>
      <c r="H372" s="70"/>
      <c r="I372" s="50"/>
      <c r="J372" s="27">
        <v>5910</v>
      </c>
      <c r="K372" s="50"/>
      <c r="L372" s="27"/>
      <c r="M372" s="50"/>
      <c r="N372" s="48" t="s">
        <v>214</v>
      </c>
      <c r="O372" s="246">
        <v>6612</v>
      </c>
      <c r="P372" s="142" t="s">
        <v>199</v>
      </c>
      <c r="Q372" s="50"/>
      <c r="R372" s="49" t="s">
        <v>37</v>
      </c>
      <c r="S372" s="118" t="s">
        <v>37</v>
      </c>
      <c r="T372" s="32">
        <v>21625</v>
      </c>
      <c r="U372" s="325">
        <v>36030</v>
      </c>
      <c r="V372" s="171" t="s">
        <v>222</v>
      </c>
      <c r="W372" s="201" t="s">
        <v>37</v>
      </c>
      <c r="X372" s="244">
        <v>7954</v>
      </c>
      <c r="Y372" s="200" t="s">
        <v>37</v>
      </c>
    </row>
    <row r="373" spans="2:27" ht="15.75" customHeight="1" x14ac:dyDescent="0.25">
      <c r="B373" s="34">
        <v>45091</v>
      </c>
      <c r="C373" s="50"/>
      <c r="D373" s="70">
        <v>5802</v>
      </c>
      <c r="E373" s="70"/>
      <c r="F373" s="70"/>
      <c r="G373" s="70"/>
      <c r="H373" s="70"/>
      <c r="I373" s="50"/>
      <c r="J373" s="27">
        <v>5430</v>
      </c>
      <c r="K373" s="50"/>
      <c r="L373" s="27"/>
      <c r="M373" s="50"/>
      <c r="N373" s="70">
        <v>7396</v>
      </c>
      <c r="O373" s="246">
        <v>6879</v>
      </c>
      <c r="P373" s="142">
        <v>9425</v>
      </c>
      <c r="Q373" s="50"/>
      <c r="R373" s="49"/>
      <c r="S373" s="118"/>
      <c r="T373" s="32">
        <v>21690</v>
      </c>
      <c r="U373" s="325">
        <v>37690</v>
      </c>
      <c r="V373" s="171" t="s">
        <v>222</v>
      </c>
      <c r="W373" s="201"/>
      <c r="X373" s="244">
        <v>15310</v>
      </c>
      <c r="Y373" s="200"/>
    </row>
    <row r="374" spans="2:27" ht="15.75" customHeight="1" x14ac:dyDescent="0.25">
      <c r="B374" s="34">
        <v>45093</v>
      </c>
      <c r="C374" s="50"/>
      <c r="D374" s="70">
        <v>4961</v>
      </c>
      <c r="E374" s="70"/>
      <c r="F374" s="70"/>
      <c r="G374" s="70"/>
      <c r="H374" s="70"/>
      <c r="I374" s="50"/>
      <c r="J374" s="27">
        <v>6009</v>
      </c>
      <c r="K374" s="50"/>
      <c r="L374" s="27"/>
      <c r="M374" s="50"/>
      <c r="N374" s="48" t="s">
        <v>214</v>
      </c>
      <c r="O374" s="246" t="s">
        <v>46</v>
      </c>
      <c r="P374" s="142">
        <v>12100</v>
      </c>
      <c r="Q374" s="50"/>
      <c r="R374" s="49"/>
      <c r="S374" s="118"/>
      <c r="T374" s="32">
        <v>23370</v>
      </c>
      <c r="U374" s="325" t="s">
        <v>199</v>
      </c>
      <c r="V374" s="171" t="s">
        <v>222</v>
      </c>
      <c r="W374" s="201"/>
      <c r="X374" s="202" t="s">
        <v>37</v>
      </c>
      <c r="Y374" s="200"/>
    </row>
    <row r="375" spans="2:27" ht="15.75" customHeight="1" x14ac:dyDescent="0.25">
      <c r="B375" s="34">
        <v>45096</v>
      </c>
      <c r="C375" s="50"/>
      <c r="D375" s="70">
        <v>4686</v>
      </c>
      <c r="E375" s="70"/>
      <c r="F375" s="70"/>
      <c r="G375" s="70"/>
      <c r="H375" s="70"/>
      <c r="I375" s="50"/>
      <c r="J375" s="27">
        <v>5979</v>
      </c>
      <c r="K375" s="50"/>
      <c r="L375" s="27"/>
      <c r="M375" s="50"/>
      <c r="N375" s="48" t="s">
        <v>214</v>
      </c>
      <c r="O375" s="246">
        <v>6658</v>
      </c>
      <c r="P375" s="142">
        <v>8046</v>
      </c>
      <c r="Q375" s="50"/>
      <c r="R375" s="49" t="s">
        <v>37</v>
      </c>
      <c r="S375" s="118" t="s">
        <v>37</v>
      </c>
      <c r="T375" s="32">
        <v>26240</v>
      </c>
      <c r="U375" s="325" t="s">
        <v>199</v>
      </c>
      <c r="V375" s="171" t="s">
        <v>222</v>
      </c>
      <c r="W375" s="201" t="s">
        <v>37</v>
      </c>
      <c r="X375" s="244">
        <v>8475</v>
      </c>
      <c r="Y375" s="200" t="s">
        <v>37</v>
      </c>
    </row>
    <row r="376" spans="2:27" x14ac:dyDescent="0.25">
      <c r="B376" s="34">
        <v>45098</v>
      </c>
      <c r="C376" s="50"/>
      <c r="D376" s="70">
        <v>6648</v>
      </c>
      <c r="E376" s="70"/>
      <c r="F376" s="70"/>
      <c r="G376" s="70"/>
      <c r="H376" s="70"/>
      <c r="I376" s="50"/>
      <c r="J376" s="27">
        <v>6069</v>
      </c>
      <c r="K376" s="50"/>
      <c r="L376" s="27"/>
      <c r="M376" s="50"/>
      <c r="N376" s="48" t="s">
        <v>214</v>
      </c>
      <c r="O376" s="246">
        <v>8521</v>
      </c>
      <c r="P376" s="142">
        <v>13701</v>
      </c>
      <c r="Q376" s="50"/>
      <c r="R376" s="49"/>
      <c r="S376" s="118"/>
      <c r="T376" s="118" t="s">
        <v>226</v>
      </c>
      <c r="U376" s="325" t="s">
        <v>199</v>
      </c>
      <c r="V376" s="171" t="s">
        <v>222</v>
      </c>
      <c r="W376" s="201"/>
      <c r="X376" s="202" t="s">
        <v>199</v>
      </c>
      <c r="Y376" s="200"/>
    </row>
    <row r="377" spans="2:27" x14ac:dyDescent="0.25">
      <c r="B377" s="34">
        <v>45100</v>
      </c>
      <c r="C377" s="50"/>
      <c r="D377" s="70">
        <v>7711</v>
      </c>
      <c r="E377" s="70"/>
      <c r="F377" s="70"/>
      <c r="G377" s="70"/>
      <c r="H377" s="70"/>
      <c r="I377" s="50"/>
      <c r="J377" s="27">
        <v>8297</v>
      </c>
      <c r="K377" s="50"/>
      <c r="L377" s="27"/>
      <c r="M377" s="50"/>
      <c r="N377" s="48" t="s">
        <v>214</v>
      </c>
      <c r="O377" s="246">
        <v>9165</v>
      </c>
      <c r="P377" s="54" t="s">
        <v>199</v>
      </c>
      <c r="Q377" s="50"/>
      <c r="R377" s="49"/>
      <c r="S377" s="118"/>
      <c r="T377" s="118" t="s">
        <v>226</v>
      </c>
      <c r="U377" s="325" t="s">
        <v>199</v>
      </c>
      <c r="V377" s="171" t="s">
        <v>222</v>
      </c>
      <c r="W377" s="201"/>
      <c r="X377" s="202" t="s">
        <v>199</v>
      </c>
      <c r="Y377" s="200"/>
    </row>
    <row r="378" spans="2:27" x14ac:dyDescent="0.25">
      <c r="B378" s="34">
        <v>45103</v>
      </c>
      <c r="C378" s="50"/>
      <c r="D378" s="70">
        <v>6921</v>
      </c>
      <c r="E378" s="70"/>
      <c r="F378" s="70"/>
      <c r="G378" s="70"/>
      <c r="H378" s="70"/>
      <c r="I378" s="50"/>
      <c r="J378" s="27">
        <v>8184</v>
      </c>
      <c r="K378" s="50"/>
      <c r="L378" s="27"/>
      <c r="M378" s="50"/>
      <c r="N378" s="48" t="s">
        <v>214</v>
      </c>
      <c r="O378" s="246">
        <v>9135</v>
      </c>
      <c r="P378" s="54" t="s">
        <v>199</v>
      </c>
      <c r="Q378" s="50"/>
      <c r="R378" s="49" t="s">
        <v>37</v>
      </c>
      <c r="S378" s="118" t="s">
        <v>37</v>
      </c>
      <c r="T378" s="118" t="s">
        <v>226</v>
      </c>
      <c r="U378" s="325" t="s">
        <v>199</v>
      </c>
      <c r="V378" s="171" t="s">
        <v>222</v>
      </c>
      <c r="W378" s="201" t="s">
        <v>37</v>
      </c>
      <c r="X378" s="202" t="s">
        <v>199</v>
      </c>
      <c r="Y378" s="200" t="s">
        <v>37</v>
      </c>
    </row>
    <row r="379" spans="2:27" x14ac:dyDescent="0.25">
      <c r="B379" s="34">
        <v>45105</v>
      </c>
      <c r="C379" s="50"/>
      <c r="D379" s="70">
        <v>7522</v>
      </c>
      <c r="E379" s="70"/>
      <c r="F379" s="70"/>
      <c r="G379" s="70"/>
      <c r="H379" s="70"/>
      <c r="I379" s="50"/>
      <c r="J379" s="27">
        <v>7695</v>
      </c>
      <c r="K379" s="50"/>
      <c r="L379" s="27"/>
      <c r="M379" s="50"/>
      <c r="N379" s="48" t="s">
        <v>214</v>
      </c>
      <c r="O379" s="246">
        <v>8522</v>
      </c>
      <c r="P379" s="54" t="s">
        <v>199</v>
      </c>
      <c r="Q379" s="50"/>
      <c r="R379" s="49"/>
      <c r="S379" s="118"/>
      <c r="T379" s="118" t="s">
        <v>226</v>
      </c>
      <c r="U379" s="325" t="s">
        <v>199</v>
      </c>
      <c r="V379" s="171" t="s">
        <v>222</v>
      </c>
      <c r="W379" s="201"/>
      <c r="X379" s="202" t="s">
        <v>199</v>
      </c>
      <c r="Y379" s="200"/>
    </row>
    <row r="380" spans="2:27" x14ac:dyDescent="0.25">
      <c r="B380" s="34">
        <v>45107</v>
      </c>
      <c r="C380" s="50"/>
      <c r="D380" s="70">
        <v>6818</v>
      </c>
      <c r="E380" s="70"/>
      <c r="F380" s="70"/>
      <c r="G380" s="70"/>
      <c r="H380" s="70"/>
      <c r="I380" s="50"/>
      <c r="J380" s="27">
        <v>7541</v>
      </c>
      <c r="K380" s="50"/>
      <c r="L380" s="27"/>
      <c r="M380" s="50"/>
      <c r="N380" s="48" t="s">
        <v>214</v>
      </c>
      <c r="O380" s="246">
        <v>8285</v>
      </c>
      <c r="P380" s="54" t="s">
        <v>199</v>
      </c>
      <c r="Q380" s="50"/>
      <c r="R380" s="49"/>
      <c r="S380" s="118"/>
      <c r="T380" s="118" t="s">
        <v>226</v>
      </c>
      <c r="U380" s="325" t="s">
        <v>199</v>
      </c>
      <c r="V380" s="171" t="s">
        <v>222</v>
      </c>
      <c r="W380" s="201"/>
      <c r="X380" s="202" t="s">
        <v>199</v>
      </c>
      <c r="Y380" s="200"/>
    </row>
    <row r="381" spans="2:27" x14ac:dyDescent="0.25">
      <c r="B381" s="34">
        <v>45110</v>
      </c>
      <c r="C381" s="50"/>
      <c r="D381" s="70">
        <v>6533</v>
      </c>
      <c r="E381" s="70"/>
      <c r="F381" s="70"/>
      <c r="G381" s="70"/>
      <c r="H381" s="70"/>
      <c r="I381" s="50"/>
      <c r="J381" s="27">
        <v>7354</v>
      </c>
      <c r="K381" s="50"/>
      <c r="L381" s="27"/>
      <c r="M381" s="50"/>
      <c r="N381" s="48" t="s">
        <v>214</v>
      </c>
      <c r="O381" s="117" t="s">
        <v>46</v>
      </c>
      <c r="P381" s="54" t="s">
        <v>199</v>
      </c>
      <c r="Q381" s="50"/>
      <c r="R381" s="49" t="s">
        <v>37</v>
      </c>
      <c r="S381" s="118" t="s">
        <v>37</v>
      </c>
      <c r="T381" s="118" t="s">
        <v>226</v>
      </c>
      <c r="U381" s="325" t="s">
        <v>199</v>
      </c>
      <c r="V381" s="171" t="s">
        <v>222</v>
      </c>
      <c r="W381" s="201" t="s">
        <v>37</v>
      </c>
      <c r="X381" s="202" t="s">
        <v>199</v>
      </c>
      <c r="Y381" s="200" t="s">
        <v>37</v>
      </c>
    </row>
    <row r="382" spans="2:27" x14ac:dyDescent="0.25">
      <c r="B382" s="34">
        <v>45112</v>
      </c>
      <c r="C382" s="50"/>
      <c r="D382" s="70">
        <v>7829</v>
      </c>
      <c r="E382" s="70"/>
      <c r="F382" s="70"/>
      <c r="G382" s="70"/>
      <c r="H382" s="70"/>
      <c r="I382" s="50"/>
      <c r="J382" s="27">
        <v>8205</v>
      </c>
      <c r="K382" s="50"/>
      <c r="L382" s="27"/>
      <c r="M382" s="50"/>
      <c r="N382" s="48" t="s">
        <v>214</v>
      </c>
      <c r="O382" s="117" t="s">
        <v>46</v>
      </c>
      <c r="P382" s="54" t="s">
        <v>199</v>
      </c>
      <c r="Q382" s="50"/>
      <c r="R382" s="49"/>
      <c r="S382" s="118"/>
      <c r="T382" s="118" t="s">
        <v>226</v>
      </c>
      <c r="U382" s="199" t="s">
        <v>199</v>
      </c>
      <c r="V382" s="171" t="s">
        <v>222</v>
      </c>
      <c r="W382" s="201"/>
      <c r="X382" s="202" t="s">
        <v>199</v>
      </c>
      <c r="Y382" s="200"/>
    </row>
    <row r="383" spans="2:27" x14ac:dyDescent="0.25">
      <c r="B383" s="34">
        <v>45114</v>
      </c>
      <c r="C383" s="50"/>
      <c r="D383" s="70">
        <v>6813</v>
      </c>
      <c r="E383" s="70"/>
      <c r="F383" s="70"/>
      <c r="G383" s="70"/>
      <c r="H383" s="70"/>
      <c r="I383" s="50"/>
      <c r="J383" s="27">
        <v>7717</v>
      </c>
      <c r="K383" s="50"/>
      <c r="L383" s="27"/>
      <c r="M383" s="50"/>
      <c r="N383" s="48" t="s">
        <v>214</v>
      </c>
      <c r="O383" s="117" t="s">
        <v>46</v>
      </c>
      <c r="P383" s="54" t="s">
        <v>199</v>
      </c>
      <c r="Q383" s="50"/>
      <c r="R383" s="49"/>
      <c r="S383" s="118"/>
      <c r="T383" s="118" t="s">
        <v>226</v>
      </c>
      <c r="U383" s="199" t="s">
        <v>199</v>
      </c>
      <c r="V383" s="171" t="s">
        <v>222</v>
      </c>
      <c r="W383" s="201"/>
      <c r="X383" s="202" t="s">
        <v>199</v>
      </c>
      <c r="Y383" s="200"/>
    </row>
    <row r="384" spans="2:27" x14ac:dyDescent="0.25">
      <c r="B384" s="34">
        <v>45117</v>
      </c>
      <c r="C384" s="50"/>
      <c r="D384" s="70">
        <v>6897</v>
      </c>
      <c r="E384" s="70"/>
      <c r="F384" s="70"/>
      <c r="G384" s="70"/>
      <c r="H384" s="70"/>
      <c r="I384" s="50"/>
      <c r="J384" s="27">
        <v>7806</v>
      </c>
      <c r="K384" s="50"/>
      <c r="L384" s="27"/>
      <c r="M384" s="50"/>
      <c r="N384" s="48" t="s">
        <v>214</v>
      </c>
      <c r="O384" s="117" t="s">
        <v>46</v>
      </c>
      <c r="P384" s="54" t="s">
        <v>199</v>
      </c>
      <c r="Q384" s="50"/>
      <c r="R384" s="49" t="s">
        <v>37</v>
      </c>
      <c r="S384" s="118" t="s">
        <v>37</v>
      </c>
      <c r="T384" s="118" t="s">
        <v>226</v>
      </c>
      <c r="U384" s="199" t="s">
        <v>199</v>
      </c>
      <c r="V384" s="171" t="s">
        <v>222</v>
      </c>
      <c r="W384" s="201" t="s">
        <v>37</v>
      </c>
      <c r="X384" s="202" t="s">
        <v>199</v>
      </c>
      <c r="Y384" s="200" t="s">
        <v>37</v>
      </c>
    </row>
    <row r="385" spans="2:25" x14ac:dyDescent="0.25">
      <c r="B385" s="34">
        <v>45119</v>
      </c>
      <c r="C385" s="50"/>
      <c r="D385" s="70">
        <v>6276</v>
      </c>
      <c r="E385" s="70"/>
      <c r="F385" s="70"/>
      <c r="G385" s="70"/>
      <c r="H385" s="70"/>
      <c r="I385" s="50"/>
      <c r="J385" s="27">
        <v>6383</v>
      </c>
      <c r="K385" s="50"/>
      <c r="L385" s="27"/>
      <c r="M385" s="50"/>
      <c r="N385" s="48" t="s">
        <v>214</v>
      </c>
      <c r="O385" s="117" t="s">
        <v>46</v>
      </c>
      <c r="P385" s="54" t="s">
        <v>199</v>
      </c>
      <c r="Q385" s="50"/>
      <c r="R385" s="49"/>
      <c r="S385" s="118"/>
      <c r="T385" s="262">
        <v>46601</v>
      </c>
      <c r="U385" s="199" t="s">
        <v>199</v>
      </c>
      <c r="V385" s="171" t="s">
        <v>222</v>
      </c>
      <c r="W385" s="201"/>
      <c r="X385" s="202" t="s">
        <v>199</v>
      </c>
      <c r="Y385" s="200"/>
    </row>
    <row r="386" spans="2:25" x14ac:dyDescent="0.25">
      <c r="B386" s="34">
        <v>45121</v>
      </c>
      <c r="C386" s="50"/>
      <c r="D386" s="70">
        <v>7958</v>
      </c>
      <c r="E386" s="70"/>
      <c r="F386" s="70"/>
      <c r="G386" s="70"/>
      <c r="H386" s="70"/>
      <c r="I386" s="50"/>
      <c r="J386" s="27">
        <v>7779</v>
      </c>
      <c r="K386" s="50"/>
      <c r="L386" s="27"/>
      <c r="M386" s="50"/>
      <c r="N386" s="48" t="s">
        <v>214</v>
      </c>
      <c r="O386" s="117" t="s">
        <v>46</v>
      </c>
      <c r="P386" s="54" t="s">
        <v>199</v>
      </c>
      <c r="Q386" s="50"/>
      <c r="R386" s="49"/>
      <c r="S386" s="118"/>
      <c r="T386" s="262">
        <v>56794</v>
      </c>
      <c r="U386" s="199" t="s">
        <v>199</v>
      </c>
      <c r="V386" s="171" t="s">
        <v>222</v>
      </c>
      <c r="W386" s="201"/>
      <c r="X386" s="202" t="s">
        <v>199</v>
      </c>
      <c r="Y386" s="200"/>
    </row>
    <row r="387" spans="2:25" x14ac:dyDescent="0.25">
      <c r="B387" s="34">
        <v>45124</v>
      </c>
      <c r="C387" s="50"/>
      <c r="D387" s="70">
        <v>6927</v>
      </c>
      <c r="E387" s="70"/>
      <c r="F387" s="70"/>
      <c r="G387" s="70"/>
      <c r="H387" s="70"/>
      <c r="I387" s="50"/>
      <c r="J387" s="27">
        <v>7539</v>
      </c>
      <c r="K387" s="50"/>
      <c r="L387" s="27"/>
      <c r="M387" s="50"/>
      <c r="N387" s="48" t="s">
        <v>214</v>
      </c>
      <c r="O387" s="117" t="s">
        <v>46</v>
      </c>
      <c r="P387" s="54" t="s">
        <v>199</v>
      </c>
      <c r="Q387" s="50"/>
      <c r="R387" s="49" t="s">
        <v>37</v>
      </c>
      <c r="S387" s="118" t="s">
        <v>37</v>
      </c>
      <c r="T387" s="262">
        <v>49061</v>
      </c>
      <c r="U387" s="199" t="s">
        <v>199</v>
      </c>
      <c r="V387" s="171" t="s">
        <v>222</v>
      </c>
      <c r="W387" s="201" t="s">
        <v>37</v>
      </c>
      <c r="X387" s="202" t="s">
        <v>199</v>
      </c>
      <c r="Y387" s="200" t="s">
        <v>37</v>
      </c>
    </row>
    <row r="388" spans="2:25" x14ac:dyDescent="0.25">
      <c r="B388" s="34">
        <v>45126</v>
      </c>
      <c r="C388" s="50"/>
      <c r="D388" s="70">
        <v>7638</v>
      </c>
      <c r="E388" s="70"/>
      <c r="F388" s="70"/>
      <c r="G388" s="70"/>
      <c r="H388" s="70"/>
      <c r="I388" s="50"/>
      <c r="J388" s="27">
        <v>7665</v>
      </c>
      <c r="K388" s="50"/>
      <c r="L388" s="27"/>
      <c r="M388" s="50"/>
      <c r="N388" s="48" t="s">
        <v>214</v>
      </c>
      <c r="O388" s="117" t="s">
        <v>46</v>
      </c>
      <c r="P388" s="54" t="s">
        <v>199</v>
      </c>
      <c r="Q388" s="50"/>
      <c r="R388" s="49"/>
      <c r="S388" s="118"/>
      <c r="T388" s="262">
        <v>56092</v>
      </c>
      <c r="U388" s="199" t="s">
        <v>199</v>
      </c>
      <c r="V388" s="171" t="s">
        <v>222</v>
      </c>
      <c r="W388" s="201"/>
      <c r="X388" s="202" t="s">
        <v>199</v>
      </c>
      <c r="Y388" s="200"/>
    </row>
    <row r="389" spans="2:25" x14ac:dyDescent="0.25">
      <c r="B389" s="34">
        <v>45128</v>
      </c>
      <c r="C389" s="50"/>
      <c r="D389" s="70">
        <v>7518</v>
      </c>
      <c r="E389" s="70"/>
      <c r="F389" s="70"/>
      <c r="G389" s="70"/>
      <c r="H389" s="70"/>
      <c r="I389" s="50"/>
      <c r="J389" s="27">
        <v>7859</v>
      </c>
      <c r="K389" s="50"/>
      <c r="L389" s="27"/>
      <c r="M389" s="50"/>
      <c r="N389" s="48" t="s">
        <v>214</v>
      </c>
      <c r="O389" s="117" t="s">
        <v>46</v>
      </c>
      <c r="P389" s="54" t="s">
        <v>199</v>
      </c>
      <c r="Q389" s="50"/>
      <c r="R389" s="49"/>
      <c r="S389" s="118"/>
      <c r="T389" s="262">
        <v>48684</v>
      </c>
      <c r="U389" s="199" t="s">
        <v>199</v>
      </c>
      <c r="V389" s="171" t="s">
        <v>222</v>
      </c>
      <c r="W389" s="201"/>
      <c r="X389" s="202" t="s">
        <v>199</v>
      </c>
      <c r="Y389" s="200"/>
    </row>
    <row r="390" spans="2:25" x14ac:dyDescent="0.25">
      <c r="B390" s="34">
        <v>45131</v>
      </c>
      <c r="C390" s="50"/>
      <c r="D390" s="70">
        <v>6825</v>
      </c>
      <c r="E390" s="70"/>
      <c r="F390" s="70"/>
      <c r="G390" s="70"/>
      <c r="H390" s="70"/>
      <c r="I390" s="50"/>
      <c r="J390" s="27">
        <v>7555</v>
      </c>
      <c r="K390" s="50"/>
      <c r="L390" s="27"/>
      <c r="M390" s="50"/>
      <c r="N390" s="48" t="s">
        <v>214</v>
      </c>
      <c r="O390" s="117" t="s">
        <v>46</v>
      </c>
      <c r="P390" s="54" t="s">
        <v>199</v>
      </c>
      <c r="Q390" s="50"/>
      <c r="R390" s="49" t="s">
        <v>37</v>
      </c>
      <c r="S390" s="118" t="s">
        <v>37</v>
      </c>
      <c r="T390" s="262">
        <v>51208</v>
      </c>
      <c r="U390" s="199" t="s">
        <v>199</v>
      </c>
      <c r="V390" s="171" t="s">
        <v>222</v>
      </c>
      <c r="W390" s="201" t="s">
        <v>37</v>
      </c>
      <c r="X390" s="202" t="s">
        <v>199</v>
      </c>
      <c r="Y390" s="200" t="s">
        <v>37</v>
      </c>
    </row>
    <row r="391" spans="2:25" x14ac:dyDescent="0.25">
      <c r="B391" s="34">
        <v>45133</v>
      </c>
      <c r="C391" s="50"/>
      <c r="D391" s="70">
        <v>6565</v>
      </c>
      <c r="E391" s="70"/>
      <c r="F391" s="70"/>
      <c r="G391" s="70"/>
      <c r="H391" s="70"/>
      <c r="I391" s="50"/>
      <c r="J391" s="27">
        <v>7005</v>
      </c>
      <c r="K391" s="50"/>
      <c r="L391" s="27"/>
      <c r="M391" s="50"/>
      <c r="N391" s="48" t="s">
        <v>214</v>
      </c>
      <c r="O391" s="117" t="s">
        <v>46</v>
      </c>
      <c r="P391" s="54" t="s">
        <v>199</v>
      </c>
      <c r="Q391" s="50"/>
      <c r="R391" s="49"/>
      <c r="S391" s="118"/>
      <c r="T391" s="262">
        <v>43921</v>
      </c>
      <c r="U391" s="199" t="s">
        <v>199</v>
      </c>
      <c r="V391" s="171" t="s">
        <v>222</v>
      </c>
      <c r="W391" s="201"/>
      <c r="X391" s="202" t="s">
        <v>199</v>
      </c>
      <c r="Y391" s="200"/>
    </row>
    <row r="392" spans="2:25" x14ac:dyDescent="0.25">
      <c r="B392" s="34">
        <v>45135</v>
      </c>
      <c r="C392" s="50"/>
      <c r="D392" s="70">
        <v>7322</v>
      </c>
      <c r="E392" s="70"/>
      <c r="F392" s="70"/>
      <c r="G392" s="70"/>
      <c r="H392" s="70"/>
      <c r="I392" s="50"/>
      <c r="J392" s="27">
        <v>7132</v>
      </c>
      <c r="K392" s="50"/>
      <c r="L392" s="27"/>
      <c r="M392" s="50"/>
      <c r="N392" s="48" t="s">
        <v>214</v>
      </c>
      <c r="O392" s="117" t="s">
        <v>46</v>
      </c>
      <c r="P392" s="54" t="s">
        <v>199</v>
      </c>
      <c r="Q392" s="50"/>
      <c r="R392" s="49"/>
      <c r="S392" s="118"/>
      <c r="T392" s="262">
        <v>46604</v>
      </c>
      <c r="U392" s="199" t="s">
        <v>199</v>
      </c>
      <c r="V392" s="171" t="s">
        <v>222</v>
      </c>
      <c r="W392" s="201"/>
      <c r="X392" s="202" t="s">
        <v>199</v>
      </c>
      <c r="Y392" s="200"/>
    </row>
    <row r="393" spans="2:25" x14ac:dyDescent="0.25">
      <c r="B393" s="34">
        <v>45138</v>
      </c>
      <c r="C393" s="50"/>
      <c r="D393" s="70">
        <v>6757</v>
      </c>
      <c r="E393" s="70"/>
      <c r="F393" s="70"/>
      <c r="G393" s="70"/>
      <c r="H393" s="70"/>
      <c r="I393" s="50"/>
      <c r="J393" s="27">
        <v>7769</v>
      </c>
      <c r="K393" s="50"/>
      <c r="L393" s="27"/>
      <c r="M393" s="50"/>
      <c r="N393" s="48" t="s">
        <v>214</v>
      </c>
      <c r="O393" s="117" t="s">
        <v>37</v>
      </c>
      <c r="P393" s="54" t="s">
        <v>199</v>
      </c>
      <c r="Q393" s="50"/>
      <c r="R393" s="49" t="s">
        <v>37</v>
      </c>
      <c r="S393" s="118" t="s">
        <v>37</v>
      </c>
      <c r="T393" s="262">
        <v>45227</v>
      </c>
      <c r="U393" s="199" t="s">
        <v>199</v>
      </c>
      <c r="V393" s="171" t="s">
        <v>222</v>
      </c>
      <c r="W393" s="201" t="s">
        <v>37</v>
      </c>
      <c r="X393" s="244">
        <v>11770</v>
      </c>
      <c r="Y393" s="200" t="s">
        <v>37</v>
      </c>
    </row>
    <row r="394" spans="2:25" x14ac:dyDescent="0.25">
      <c r="B394" s="34">
        <v>45140</v>
      </c>
      <c r="C394" s="50"/>
      <c r="D394" s="70">
        <v>6090</v>
      </c>
      <c r="E394" s="70"/>
      <c r="F394" s="70"/>
      <c r="G394" s="70"/>
      <c r="H394" s="70"/>
      <c r="I394" s="50"/>
      <c r="J394" s="27">
        <v>6866</v>
      </c>
      <c r="K394" s="50"/>
      <c r="L394" s="27"/>
      <c r="M394" s="50"/>
      <c r="N394" s="48" t="s">
        <v>214</v>
      </c>
      <c r="O394" s="117" t="s">
        <v>37</v>
      </c>
      <c r="P394" s="54" t="s">
        <v>199</v>
      </c>
      <c r="Q394" s="50"/>
      <c r="R394" s="49"/>
      <c r="S394" s="118"/>
      <c r="T394" s="262">
        <v>48476</v>
      </c>
      <c r="U394" s="199" t="s">
        <v>199</v>
      </c>
      <c r="V394" s="171" t="s">
        <v>222</v>
      </c>
      <c r="W394" s="201"/>
      <c r="X394" s="202" t="s">
        <v>199</v>
      </c>
      <c r="Y394" s="200"/>
    </row>
    <row r="395" spans="2:25" x14ac:dyDescent="0.25">
      <c r="B395" s="34">
        <v>45142</v>
      </c>
      <c r="C395" s="50"/>
      <c r="D395" s="70">
        <v>7936</v>
      </c>
      <c r="E395" s="70"/>
      <c r="F395" s="70"/>
      <c r="G395" s="70"/>
      <c r="H395" s="70"/>
      <c r="I395" s="50"/>
      <c r="J395" s="27">
        <v>8670</v>
      </c>
      <c r="K395" s="50"/>
      <c r="L395" s="27"/>
      <c r="M395" s="50"/>
      <c r="N395" s="48" t="s">
        <v>214</v>
      </c>
      <c r="O395" s="117" t="s">
        <v>37</v>
      </c>
      <c r="P395" s="54" t="s">
        <v>199</v>
      </c>
      <c r="Q395" s="50"/>
      <c r="R395" s="49"/>
      <c r="S395" s="118"/>
      <c r="T395" s="118" t="s">
        <v>46</v>
      </c>
      <c r="U395" s="199" t="s">
        <v>199</v>
      </c>
      <c r="V395" s="171" t="s">
        <v>222</v>
      </c>
      <c r="W395" s="201"/>
      <c r="X395" s="202" t="s">
        <v>199</v>
      </c>
      <c r="Y395" s="200"/>
    </row>
    <row r="396" spans="2:25" x14ac:dyDescent="0.25">
      <c r="B396" s="34">
        <v>45145</v>
      </c>
      <c r="C396" s="50"/>
      <c r="D396" s="70">
        <v>5536</v>
      </c>
      <c r="E396" s="70"/>
      <c r="F396" s="70"/>
      <c r="G396" s="70"/>
      <c r="H396" s="70"/>
      <c r="I396" s="50"/>
      <c r="J396" s="27">
        <v>6820</v>
      </c>
      <c r="K396" s="50"/>
      <c r="L396" s="27"/>
      <c r="M396" s="50"/>
      <c r="N396" s="48" t="s">
        <v>214</v>
      </c>
      <c r="O396" s="117" t="s">
        <v>37</v>
      </c>
      <c r="P396" s="54" t="s">
        <v>199</v>
      </c>
      <c r="Q396" s="50"/>
      <c r="R396" s="49" t="s">
        <v>37</v>
      </c>
      <c r="S396" s="118" t="s">
        <v>37</v>
      </c>
      <c r="T396" s="118" t="s">
        <v>46</v>
      </c>
      <c r="U396" s="199" t="s">
        <v>199</v>
      </c>
      <c r="V396" s="171" t="s">
        <v>222</v>
      </c>
      <c r="W396" s="201" t="s">
        <v>37</v>
      </c>
      <c r="X396" s="244">
        <v>9995</v>
      </c>
      <c r="Y396" s="200" t="s">
        <v>37</v>
      </c>
    </row>
    <row r="397" spans="2:25" x14ac:dyDescent="0.25">
      <c r="B397" s="34">
        <v>45147</v>
      </c>
      <c r="C397" s="50"/>
      <c r="D397" s="70">
        <v>5733</v>
      </c>
      <c r="E397" s="70"/>
      <c r="F397" s="70"/>
      <c r="G397" s="70"/>
      <c r="H397" s="70"/>
      <c r="I397" s="50"/>
      <c r="J397" s="27">
        <v>6095</v>
      </c>
      <c r="K397" s="50"/>
      <c r="L397" s="27"/>
      <c r="M397" s="50"/>
      <c r="N397" s="48" t="s">
        <v>214</v>
      </c>
      <c r="O397" s="117" t="s">
        <v>37</v>
      </c>
      <c r="P397" s="54" t="s">
        <v>199</v>
      </c>
      <c r="Q397" s="50"/>
      <c r="R397" s="49"/>
      <c r="S397" s="118"/>
      <c r="T397" s="118" t="s">
        <v>46</v>
      </c>
      <c r="U397" s="199" t="s">
        <v>199</v>
      </c>
      <c r="V397" s="171" t="s">
        <v>222</v>
      </c>
      <c r="W397" s="201"/>
      <c r="X397" s="202" t="s">
        <v>199</v>
      </c>
      <c r="Y397" s="200"/>
    </row>
    <row r="398" spans="2:25" x14ac:dyDescent="0.25">
      <c r="B398" s="34">
        <v>45149</v>
      </c>
      <c r="C398" s="50"/>
      <c r="D398" s="70">
        <v>6388</v>
      </c>
      <c r="E398" s="70"/>
      <c r="F398" s="70"/>
      <c r="G398" s="70"/>
      <c r="H398" s="70"/>
      <c r="I398" s="50"/>
      <c r="J398" s="27">
        <v>7128</v>
      </c>
      <c r="K398" s="50"/>
      <c r="L398" s="27"/>
      <c r="M398" s="50"/>
      <c r="N398" s="48" t="s">
        <v>214</v>
      </c>
      <c r="O398" s="117" t="s">
        <v>37</v>
      </c>
      <c r="P398" s="54" t="s">
        <v>199</v>
      </c>
      <c r="Q398" s="50"/>
      <c r="R398" s="49"/>
      <c r="S398" s="118"/>
      <c r="T398" s="118" t="s">
        <v>46</v>
      </c>
      <c r="U398" s="199" t="s">
        <v>199</v>
      </c>
      <c r="V398" s="171" t="s">
        <v>222</v>
      </c>
      <c r="W398" s="201"/>
      <c r="X398" s="202" t="s">
        <v>199</v>
      </c>
      <c r="Y398" s="200"/>
    </row>
    <row r="399" spans="2:25" x14ac:dyDescent="0.25">
      <c r="B399" s="34">
        <v>45154</v>
      </c>
      <c r="C399" s="50"/>
      <c r="D399" s="70">
        <v>6593</v>
      </c>
      <c r="E399" s="70"/>
      <c r="F399" s="70"/>
      <c r="G399" s="70"/>
      <c r="H399" s="70"/>
      <c r="I399" s="50"/>
      <c r="J399" s="27">
        <v>7944</v>
      </c>
      <c r="K399" s="50"/>
      <c r="L399" s="27"/>
      <c r="M399" s="50"/>
      <c r="N399" s="48" t="s">
        <v>214</v>
      </c>
      <c r="O399" s="117" t="s">
        <v>37</v>
      </c>
      <c r="P399" s="54" t="s">
        <v>199</v>
      </c>
      <c r="Q399" s="50"/>
      <c r="R399" s="49" t="s">
        <v>37</v>
      </c>
      <c r="S399" s="118" t="s">
        <v>37</v>
      </c>
      <c r="T399" s="262">
        <v>48723</v>
      </c>
      <c r="U399" s="199" t="s">
        <v>199</v>
      </c>
      <c r="V399" s="171" t="s">
        <v>222</v>
      </c>
      <c r="W399" s="201" t="s">
        <v>37</v>
      </c>
      <c r="X399" s="202" t="s">
        <v>199</v>
      </c>
      <c r="Y399" s="200" t="s">
        <v>37</v>
      </c>
    </row>
    <row r="400" spans="2:25" x14ac:dyDescent="0.25">
      <c r="B400" s="34">
        <v>45156</v>
      </c>
      <c r="C400" s="50"/>
      <c r="D400" s="70">
        <v>4757</v>
      </c>
      <c r="E400" s="70"/>
      <c r="F400" s="70"/>
      <c r="G400" s="70"/>
      <c r="H400" s="70"/>
      <c r="I400" s="50"/>
      <c r="J400" s="27">
        <v>5701</v>
      </c>
      <c r="K400" s="50"/>
      <c r="L400" s="27"/>
      <c r="M400" s="50"/>
      <c r="N400" s="48" t="s">
        <v>214</v>
      </c>
      <c r="O400" s="117" t="s">
        <v>37</v>
      </c>
      <c r="P400" s="54" t="s">
        <v>199</v>
      </c>
      <c r="Q400" s="50"/>
      <c r="R400" s="49"/>
      <c r="S400" s="118"/>
      <c r="T400" s="118" t="s">
        <v>46</v>
      </c>
      <c r="U400" s="199" t="s">
        <v>199</v>
      </c>
      <c r="V400" s="171" t="s">
        <v>222</v>
      </c>
      <c r="W400" s="201"/>
      <c r="X400" s="202" t="s">
        <v>199</v>
      </c>
      <c r="Y400" s="200"/>
    </row>
    <row r="401" spans="2:25" x14ac:dyDescent="0.25">
      <c r="B401" s="34">
        <v>45159</v>
      </c>
      <c r="C401" s="50"/>
      <c r="D401" s="70">
        <v>5776</v>
      </c>
      <c r="E401" s="70"/>
      <c r="F401" s="70"/>
      <c r="G401" s="70"/>
      <c r="H401" s="70"/>
      <c r="I401" s="50"/>
      <c r="J401" s="27">
        <v>6019</v>
      </c>
      <c r="K401" s="50"/>
      <c r="L401" s="27"/>
      <c r="M401" s="50"/>
      <c r="N401" s="48" t="s">
        <v>214</v>
      </c>
      <c r="O401" s="117" t="s">
        <v>37</v>
      </c>
      <c r="P401" s="54" t="s">
        <v>199</v>
      </c>
      <c r="Q401" s="50"/>
      <c r="R401" s="49" t="s">
        <v>37</v>
      </c>
      <c r="S401" s="118" t="s">
        <v>37</v>
      </c>
      <c r="T401" s="262">
        <v>43960</v>
      </c>
      <c r="U401" s="199" t="s">
        <v>199</v>
      </c>
      <c r="V401" s="171" t="s">
        <v>222</v>
      </c>
      <c r="W401" s="201" t="s">
        <v>37</v>
      </c>
      <c r="X401" s="202" t="s">
        <v>199</v>
      </c>
      <c r="Y401" s="200" t="s">
        <v>37</v>
      </c>
    </row>
    <row r="402" spans="2:25" x14ac:dyDescent="0.25">
      <c r="B402" s="34">
        <v>45161</v>
      </c>
      <c r="C402" s="50"/>
      <c r="D402" s="70">
        <v>6870</v>
      </c>
      <c r="E402" s="70"/>
      <c r="F402" s="70"/>
      <c r="G402" s="70"/>
      <c r="H402" s="70"/>
      <c r="I402" s="50"/>
      <c r="J402" s="27">
        <v>7453</v>
      </c>
      <c r="K402" s="50"/>
      <c r="L402" s="27"/>
      <c r="M402" s="50"/>
      <c r="N402" s="48" t="s">
        <v>214</v>
      </c>
      <c r="O402" s="117" t="s">
        <v>37</v>
      </c>
      <c r="P402" s="54" t="s">
        <v>199</v>
      </c>
      <c r="Q402" s="50"/>
      <c r="R402" s="49"/>
      <c r="S402" s="118"/>
      <c r="T402" s="262">
        <v>57813</v>
      </c>
      <c r="U402" s="199" t="s">
        <v>199</v>
      </c>
      <c r="V402" s="171" t="s">
        <v>222</v>
      </c>
      <c r="W402" s="201"/>
      <c r="X402" s="202" t="s">
        <v>199</v>
      </c>
      <c r="Y402" s="200"/>
    </row>
    <row r="403" spans="2:25" x14ac:dyDescent="0.25">
      <c r="B403" s="34">
        <v>45163</v>
      </c>
      <c r="C403" s="50"/>
      <c r="D403" s="70">
        <v>6074</v>
      </c>
      <c r="E403" s="70"/>
      <c r="F403" s="70"/>
      <c r="G403" s="70"/>
      <c r="H403" s="70"/>
      <c r="I403" s="50"/>
      <c r="J403" s="27"/>
      <c r="K403" s="50"/>
      <c r="L403" s="27"/>
      <c r="M403" s="50"/>
      <c r="N403" s="48" t="s">
        <v>214</v>
      </c>
      <c r="O403" s="117" t="s">
        <v>37</v>
      </c>
      <c r="P403" s="54" t="s">
        <v>199</v>
      </c>
      <c r="Q403" s="50"/>
      <c r="R403" s="49"/>
      <c r="S403" s="118"/>
      <c r="T403" s="262">
        <v>51823</v>
      </c>
      <c r="U403" s="199" t="s">
        <v>199</v>
      </c>
      <c r="V403" s="171" t="s">
        <v>222</v>
      </c>
      <c r="W403" s="201"/>
      <c r="X403" s="202" t="s">
        <v>199</v>
      </c>
      <c r="Y403" s="200"/>
    </row>
    <row r="404" spans="2:25" x14ac:dyDescent="0.25">
      <c r="B404" s="34">
        <v>45166</v>
      </c>
      <c r="C404" s="50"/>
      <c r="D404" s="70">
        <v>6966</v>
      </c>
      <c r="E404" s="70"/>
      <c r="F404" s="70"/>
      <c r="G404" s="70"/>
      <c r="H404" s="70"/>
      <c r="I404" s="50"/>
      <c r="J404" s="27"/>
      <c r="K404" s="50"/>
      <c r="L404" s="27"/>
      <c r="M404" s="50"/>
      <c r="N404" s="48" t="s">
        <v>214</v>
      </c>
      <c r="O404" s="117" t="s">
        <v>37</v>
      </c>
      <c r="P404" s="54" t="s">
        <v>199</v>
      </c>
      <c r="Q404" s="50"/>
      <c r="R404" s="49" t="s">
        <v>37</v>
      </c>
      <c r="S404" s="118" t="s">
        <v>37</v>
      </c>
      <c r="T404" s="118" t="s">
        <v>46</v>
      </c>
      <c r="U404" s="199" t="s">
        <v>199</v>
      </c>
      <c r="V404" s="171" t="s">
        <v>222</v>
      </c>
      <c r="W404" s="201" t="s">
        <v>37</v>
      </c>
      <c r="X404" s="202" t="s">
        <v>199</v>
      </c>
      <c r="Y404" s="200" t="s">
        <v>37</v>
      </c>
    </row>
    <row r="405" spans="2:25" x14ac:dyDescent="0.25">
      <c r="B405" s="34">
        <v>45168</v>
      </c>
      <c r="C405" s="50"/>
      <c r="D405" s="70">
        <v>6321</v>
      </c>
      <c r="E405" s="70"/>
      <c r="F405" s="70"/>
      <c r="G405" s="70"/>
      <c r="H405" s="70"/>
      <c r="I405" s="50"/>
      <c r="J405" s="27">
        <v>7204</v>
      </c>
      <c r="K405" s="50"/>
      <c r="L405" s="27"/>
      <c r="M405" s="50"/>
      <c r="N405" s="48" t="s">
        <v>214</v>
      </c>
      <c r="O405" s="117" t="s">
        <v>37</v>
      </c>
      <c r="P405" s="54" t="s">
        <v>199</v>
      </c>
      <c r="Q405" s="50"/>
      <c r="R405" s="49"/>
      <c r="S405" s="118"/>
      <c r="T405" s="118" t="s">
        <v>46</v>
      </c>
      <c r="U405" s="199" t="s">
        <v>199</v>
      </c>
      <c r="V405" s="171" t="s">
        <v>222</v>
      </c>
      <c r="W405" s="201"/>
      <c r="X405" s="202" t="s">
        <v>199</v>
      </c>
      <c r="Y405" s="200"/>
    </row>
    <row r="406" spans="2:25" x14ac:dyDescent="0.25">
      <c r="B406" s="34">
        <v>45170</v>
      </c>
      <c r="C406" s="50"/>
      <c r="D406" s="70">
        <v>7099</v>
      </c>
      <c r="E406" s="70"/>
      <c r="F406" s="70"/>
      <c r="G406" s="70"/>
      <c r="H406" s="70"/>
      <c r="I406" s="50"/>
      <c r="J406" s="27">
        <v>7424</v>
      </c>
      <c r="K406" s="50"/>
      <c r="L406" s="27"/>
      <c r="M406" s="50"/>
      <c r="N406" s="48" t="s">
        <v>214</v>
      </c>
      <c r="O406" s="117" t="s">
        <v>37</v>
      </c>
      <c r="P406" s="54" t="s">
        <v>199</v>
      </c>
      <c r="Q406" s="50"/>
      <c r="R406" s="49"/>
      <c r="S406" s="118"/>
      <c r="T406" s="118" t="s">
        <v>46</v>
      </c>
      <c r="U406" s="199" t="s">
        <v>199</v>
      </c>
      <c r="V406" s="171" t="s">
        <v>222</v>
      </c>
      <c r="W406" s="201"/>
      <c r="X406" s="202" t="s">
        <v>199</v>
      </c>
      <c r="Y406" s="200"/>
    </row>
    <row r="407" spans="2:25" x14ac:dyDescent="0.25">
      <c r="B407" s="34">
        <v>45173</v>
      </c>
      <c r="C407" s="50"/>
      <c r="D407" s="70">
        <v>4773</v>
      </c>
      <c r="E407" s="70"/>
      <c r="F407" s="70"/>
      <c r="G407" s="70"/>
      <c r="H407" s="70"/>
      <c r="I407" s="50"/>
      <c r="J407" s="27">
        <v>4901</v>
      </c>
      <c r="K407" s="50"/>
      <c r="L407" s="27"/>
      <c r="M407" s="50"/>
      <c r="N407" s="48" t="s">
        <v>214</v>
      </c>
      <c r="O407" s="246">
        <v>7769</v>
      </c>
      <c r="P407" s="54" t="s">
        <v>199</v>
      </c>
      <c r="Q407" s="50"/>
      <c r="R407" s="49" t="s">
        <v>37</v>
      </c>
      <c r="S407" s="118" t="s">
        <v>37</v>
      </c>
      <c r="T407" s="262">
        <v>33785</v>
      </c>
      <c r="U407" s="325">
        <v>59421</v>
      </c>
      <c r="V407" s="171" t="s">
        <v>222</v>
      </c>
      <c r="W407" s="201" t="s">
        <v>37</v>
      </c>
      <c r="X407" s="202" t="s">
        <v>199</v>
      </c>
      <c r="Y407" s="200" t="s">
        <v>37</v>
      </c>
    </row>
    <row r="408" spans="2:25" x14ac:dyDescent="0.25">
      <c r="B408" s="34">
        <v>45175</v>
      </c>
      <c r="C408" s="50"/>
      <c r="D408" s="70">
        <v>6153</v>
      </c>
      <c r="E408" s="70"/>
      <c r="F408" s="70"/>
      <c r="G408" s="70"/>
      <c r="H408" s="70"/>
      <c r="I408" s="50"/>
      <c r="J408" s="27">
        <v>7265</v>
      </c>
      <c r="K408" s="50"/>
      <c r="L408" s="27"/>
      <c r="M408" s="50"/>
      <c r="N408" s="48" t="s">
        <v>214</v>
      </c>
      <c r="O408" s="246">
        <v>8113</v>
      </c>
      <c r="P408" s="54" t="s">
        <v>199</v>
      </c>
      <c r="Q408" s="50"/>
      <c r="R408" s="49"/>
      <c r="S408" s="118"/>
      <c r="T408" s="262">
        <v>32089</v>
      </c>
      <c r="U408" s="325">
        <v>58837</v>
      </c>
      <c r="V408" s="171" t="s">
        <v>222</v>
      </c>
      <c r="W408" s="201"/>
      <c r="X408" s="202" t="s">
        <v>199</v>
      </c>
      <c r="Y408" s="200"/>
    </row>
    <row r="409" spans="2:25" x14ac:dyDescent="0.25">
      <c r="B409" s="34">
        <v>45177</v>
      </c>
      <c r="C409" s="50"/>
      <c r="D409" s="70">
        <v>6948</v>
      </c>
      <c r="E409" s="70"/>
      <c r="F409" s="70"/>
      <c r="G409" s="70"/>
      <c r="H409" s="70"/>
      <c r="I409" s="50"/>
      <c r="J409" s="27">
        <v>7303</v>
      </c>
      <c r="K409" s="50"/>
      <c r="L409" s="27"/>
      <c r="M409" s="50"/>
      <c r="N409" s="48" t="s">
        <v>214</v>
      </c>
      <c r="O409" s="246">
        <v>8511</v>
      </c>
      <c r="P409" s="54" t="s">
        <v>199</v>
      </c>
      <c r="Q409" s="50"/>
      <c r="R409" s="49"/>
      <c r="S409" s="118"/>
      <c r="T409" s="262">
        <v>33713</v>
      </c>
      <c r="U409" s="325">
        <v>60765</v>
      </c>
      <c r="V409" s="171" t="s">
        <v>222</v>
      </c>
      <c r="W409" s="201"/>
      <c r="X409" s="202" t="s">
        <v>199</v>
      </c>
      <c r="Y409" s="200"/>
    </row>
    <row r="410" spans="2:25" x14ac:dyDescent="0.25">
      <c r="B410" s="34">
        <v>45182</v>
      </c>
      <c r="C410" s="50"/>
      <c r="D410" s="70">
        <v>6290</v>
      </c>
      <c r="E410" s="70"/>
      <c r="F410" s="70"/>
      <c r="G410" s="70"/>
      <c r="H410" s="70"/>
      <c r="I410" s="50"/>
      <c r="J410" s="27">
        <v>7109</v>
      </c>
      <c r="K410" s="50"/>
      <c r="L410" s="27"/>
      <c r="M410" s="50"/>
      <c r="N410" s="48" t="s">
        <v>214</v>
      </c>
      <c r="O410" s="246">
        <v>8141</v>
      </c>
      <c r="P410" s="54" t="s">
        <v>199</v>
      </c>
      <c r="Q410" s="50"/>
      <c r="R410" s="49" t="s">
        <v>37</v>
      </c>
      <c r="S410" s="118" t="s">
        <v>37</v>
      </c>
      <c r="T410" s="262">
        <v>34260</v>
      </c>
      <c r="U410" s="325">
        <v>58980</v>
      </c>
      <c r="V410" s="171" t="s">
        <v>222</v>
      </c>
      <c r="W410" s="201" t="s">
        <v>37</v>
      </c>
      <c r="X410" s="202" t="s">
        <v>199</v>
      </c>
      <c r="Y410" s="200" t="s">
        <v>37</v>
      </c>
    </row>
    <row r="411" spans="2:25" x14ac:dyDescent="0.25">
      <c r="B411" s="34">
        <v>45184</v>
      </c>
      <c r="C411" s="50"/>
      <c r="D411" s="70">
        <v>6683</v>
      </c>
      <c r="E411" s="70"/>
      <c r="F411" s="70"/>
      <c r="G411" s="70"/>
      <c r="H411" s="70"/>
      <c r="I411" s="50"/>
      <c r="J411" s="27">
        <v>5620</v>
      </c>
      <c r="K411" s="50"/>
      <c r="L411" s="27"/>
      <c r="M411" s="50"/>
      <c r="N411" s="48" t="s">
        <v>214</v>
      </c>
      <c r="O411" s="246">
        <v>7574</v>
      </c>
      <c r="P411" s="54" t="s">
        <v>199</v>
      </c>
      <c r="Q411" s="50"/>
      <c r="R411" s="49"/>
      <c r="S411" s="118"/>
      <c r="T411" s="262">
        <v>33509</v>
      </c>
      <c r="U411" s="325">
        <v>54162</v>
      </c>
      <c r="V411" s="171" t="s">
        <v>222</v>
      </c>
      <c r="W411" s="201"/>
      <c r="X411" s="202" t="s">
        <v>199</v>
      </c>
      <c r="Y411" s="200"/>
    </row>
    <row r="412" spans="2:25" x14ac:dyDescent="0.25">
      <c r="B412" s="34">
        <v>45187</v>
      </c>
      <c r="C412" s="50"/>
      <c r="D412" s="70">
        <v>4326</v>
      </c>
      <c r="E412" s="70"/>
      <c r="F412" s="70"/>
      <c r="G412" s="70"/>
      <c r="H412" s="70"/>
      <c r="I412" s="50"/>
      <c r="J412" s="27">
        <v>5254</v>
      </c>
      <c r="K412" s="50"/>
      <c r="L412" s="27"/>
      <c r="M412" s="50"/>
      <c r="N412" s="48" t="s">
        <v>214</v>
      </c>
      <c r="O412" s="246">
        <v>5952</v>
      </c>
      <c r="P412" s="54" t="s">
        <v>199</v>
      </c>
      <c r="Q412" s="50"/>
      <c r="R412" s="49" t="s">
        <v>37</v>
      </c>
      <c r="S412" s="118" t="s">
        <v>37</v>
      </c>
      <c r="T412" s="262">
        <v>23140</v>
      </c>
      <c r="U412" s="325">
        <v>42670</v>
      </c>
      <c r="V412" s="171" t="s">
        <v>222</v>
      </c>
      <c r="W412" s="201" t="s">
        <v>37</v>
      </c>
      <c r="X412" s="244">
        <v>8745</v>
      </c>
      <c r="Y412" s="200" t="s">
        <v>37</v>
      </c>
    </row>
    <row r="413" spans="2:25" x14ac:dyDescent="0.25">
      <c r="B413" s="34">
        <v>45189</v>
      </c>
      <c r="C413" s="50"/>
      <c r="D413" s="70">
        <v>6440</v>
      </c>
      <c r="E413" s="70"/>
      <c r="F413" s="70"/>
      <c r="G413" s="70"/>
      <c r="H413" s="70"/>
      <c r="I413" s="50"/>
      <c r="J413" s="27">
        <v>7328</v>
      </c>
      <c r="K413" s="50"/>
      <c r="L413" s="27"/>
      <c r="M413" s="50"/>
      <c r="N413" s="48" t="s">
        <v>214</v>
      </c>
      <c r="O413" s="246">
        <v>8092</v>
      </c>
      <c r="P413" s="54" t="s">
        <v>199</v>
      </c>
      <c r="Q413" s="50"/>
      <c r="R413" s="49"/>
      <c r="S413" s="118"/>
      <c r="T413" s="262">
        <v>29246</v>
      </c>
      <c r="U413" s="325">
        <v>59955</v>
      </c>
      <c r="V413" s="171" t="s">
        <v>222</v>
      </c>
      <c r="W413" s="201"/>
      <c r="X413" s="244">
        <v>10014</v>
      </c>
      <c r="Y413" s="200"/>
    </row>
    <row r="414" spans="2:25" x14ac:dyDescent="0.25">
      <c r="B414" s="34">
        <v>45191</v>
      </c>
      <c r="C414" s="50"/>
      <c r="D414" s="70">
        <v>7050</v>
      </c>
      <c r="E414" s="70"/>
      <c r="F414" s="70"/>
      <c r="G414" s="70"/>
      <c r="H414" s="70"/>
      <c r="I414" s="50"/>
      <c r="J414" s="27">
        <v>7328</v>
      </c>
      <c r="K414" s="50"/>
      <c r="L414" s="27"/>
      <c r="M414" s="50"/>
      <c r="N414" s="48" t="s">
        <v>214</v>
      </c>
      <c r="O414" s="246">
        <v>8001</v>
      </c>
      <c r="P414" s="54" t="s">
        <v>199</v>
      </c>
      <c r="Q414" s="50"/>
      <c r="R414" s="49"/>
      <c r="S414" s="118"/>
      <c r="T414" s="262">
        <v>29550</v>
      </c>
      <c r="U414" s="325">
        <v>48917</v>
      </c>
      <c r="V414" s="171" t="s">
        <v>222</v>
      </c>
      <c r="W414" s="201"/>
      <c r="X414" s="244">
        <v>8520</v>
      </c>
      <c r="Y414" s="200"/>
    </row>
    <row r="415" spans="2:25" x14ac:dyDescent="0.25">
      <c r="B415" s="34">
        <v>45194</v>
      </c>
      <c r="C415" s="50"/>
      <c r="D415" s="70">
        <v>6662</v>
      </c>
      <c r="E415" s="70"/>
      <c r="F415" s="70"/>
      <c r="G415" s="70"/>
      <c r="H415" s="70"/>
      <c r="I415" s="50"/>
      <c r="J415" s="27">
        <v>7019</v>
      </c>
      <c r="K415" s="50"/>
      <c r="L415" s="27"/>
      <c r="M415" s="50"/>
      <c r="N415" s="48" t="s">
        <v>214</v>
      </c>
      <c r="O415" s="246">
        <v>8420</v>
      </c>
      <c r="P415" s="54" t="s">
        <v>199</v>
      </c>
      <c r="Q415" s="50"/>
      <c r="R415" s="49" t="s">
        <v>37</v>
      </c>
      <c r="S415" s="118" t="s">
        <v>37</v>
      </c>
      <c r="T415" s="262">
        <v>26450</v>
      </c>
      <c r="U415" s="325">
        <v>47553</v>
      </c>
      <c r="V415" s="171" t="s">
        <v>222</v>
      </c>
      <c r="W415" s="201" t="s">
        <v>37</v>
      </c>
      <c r="X415" s="244">
        <v>8760</v>
      </c>
      <c r="Y415" s="200" t="s">
        <v>37</v>
      </c>
    </row>
    <row r="416" spans="2:25" x14ac:dyDescent="0.25">
      <c r="B416" s="34">
        <v>45196</v>
      </c>
      <c r="C416" s="50"/>
      <c r="D416" s="70">
        <v>6874</v>
      </c>
      <c r="E416" s="70"/>
      <c r="F416" s="70"/>
      <c r="G416" s="70"/>
      <c r="H416" s="70"/>
      <c r="I416" s="50"/>
      <c r="J416" s="27">
        <v>7357</v>
      </c>
      <c r="K416" s="50"/>
      <c r="L416" s="27"/>
      <c r="M416" s="50"/>
      <c r="N416" s="48" t="s">
        <v>214</v>
      </c>
      <c r="O416" s="246">
        <v>8166</v>
      </c>
      <c r="P416" s="54" t="s">
        <v>199</v>
      </c>
      <c r="Q416" s="50"/>
      <c r="R416" s="49"/>
      <c r="S416" s="118"/>
      <c r="T416" s="262">
        <v>32849</v>
      </c>
      <c r="U416" s="325">
        <v>60824</v>
      </c>
      <c r="V416" s="171"/>
      <c r="W416" s="201"/>
      <c r="X416" s="202" t="s">
        <v>199</v>
      </c>
      <c r="Y416" s="200"/>
    </row>
    <row r="417" spans="2:25" x14ac:dyDescent="0.25">
      <c r="B417" s="34">
        <v>45198</v>
      </c>
      <c r="C417" s="50"/>
      <c r="D417" s="70">
        <v>6370</v>
      </c>
      <c r="E417" s="70"/>
      <c r="F417" s="70"/>
      <c r="G417" s="70"/>
      <c r="H417" s="70"/>
      <c r="I417" s="50"/>
      <c r="J417" s="27">
        <v>7328</v>
      </c>
      <c r="K417" s="50"/>
      <c r="L417" s="27"/>
      <c r="M417" s="50"/>
      <c r="N417" s="48" t="s">
        <v>214</v>
      </c>
      <c r="O417" s="246">
        <v>8061</v>
      </c>
      <c r="P417" s="54" t="s">
        <v>199</v>
      </c>
      <c r="Q417" s="50"/>
      <c r="R417" s="49"/>
      <c r="S417" s="118"/>
      <c r="T417" s="262">
        <v>32140</v>
      </c>
      <c r="U417" s="325">
        <v>55474</v>
      </c>
      <c r="V417" s="171" t="s">
        <v>222</v>
      </c>
      <c r="W417" s="349"/>
      <c r="X417" s="244">
        <v>11685</v>
      </c>
      <c r="Y417" s="200"/>
    </row>
    <row r="418" spans="2:25" x14ac:dyDescent="0.25">
      <c r="B418" s="34">
        <v>45201</v>
      </c>
      <c r="C418" s="50"/>
      <c r="D418" s="70">
        <v>8501</v>
      </c>
      <c r="E418" s="70"/>
      <c r="F418" s="70"/>
      <c r="G418" s="70"/>
      <c r="H418" s="70"/>
      <c r="I418" s="50"/>
      <c r="J418" s="27">
        <v>8243</v>
      </c>
      <c r="K418" s="50"/>
      <c r="L418" s="27"/>
      <c r="M418" s="50"/>
      <c r="N418" s="48" t="s">
        <v>214</v>
      </c>
      <c r="O418" s="246">
        <v>8853</v>
      </c>
      <c r="P418" s="54" t="s">
        <v>199</v>
      </c>
      <c r="Q418" s="50"/>
      <c r="R418" s="49" t="s">
        <v>37</v>
      </c>
      <c r="S418" s="118" t="s">
        <v>37</v>
      </c>
      <c r="T418" s="262">
        <v>56860</v>
      </c>
      <c r="U418" s="325">
        <v>58106</v>
      </c>
      <c r="V418" s="171" t="s">
        <v>199</v>
      </c>
      <c r="W418" s="201" t="s">
        <v>37</v>
      </c>
      <c r="X418" s="202" t="s">
        <v>37</v>
      </c>
      <c r="Y418" s="200" t="s">
        <v>37</v>
      </c>
    </row>
    <row r="419" spans="2:25" x14ac:dyDescent="0.25">
      <c r="B419" s="34">
        <v>45203</v>
      </c>
      <c r="C419" s="50"/>
      <c r="D419" s="70">
        <v>7866</v>
      </c>
      <c r="E419" s="70"/>
      <c r="F419" s="70"/>
      <c r="G419" s="70"/>
      <c r="H419" s="70"/>
      <c r="I419" s="50"/>
      <c r="J419" s="27">
        <v>7712</v>
      </c>
      <c r="K419" s="50"/>
      <c r="L419" s="27"/>
      <c r="M419" s="50"/>
      <c r="N419" s="48" t="s">
        <v>214</v>
      </c>
      <c r="O419" s="246">
        <v>8353</v>
      </c>
      <c r="P419" s="54" t="s">
        <v>199</v>
      </c>
      <c r="Q419" s="50"/>
      <c r="R419" s="49"/>
      <c r="S419" s="118"/>
      <c r="T419" s="262">
        <v>32666</v>
      </c>
      <c r="U419" s="325">
        <v>57120</v>
      </c>
      <c r="V419" s="171" t="s">
        <v>199</v>
      </c>
      <c r="W419" s="201"/>
      <c r="X419" s="202" t="s">
        <v>37</v>
      </c>
      <c r="Y419" s="200"/>
    </row>
    <row r="420" spans="2:25" x14ac:dyDescent="0.25">
      <c r="B420" s="34">
        <v>45205</v>
      </c>
      <c r="C420" s="50"/>
      <c r="D420" s="70">
        <v>8247</v>
      </c>
      <c r="E420" s="70"/>
      <c r="F420" s="70"/>
      <c r="G420" s="70"/>
      <c r="H420" s="70"/>
      <c r="I420" s="50"/>
      <c r="J420" s="27">
        <v>8106</v>
      </c>
      <c r="K420" s="50"/>
      <c r="L420" s="27"/>
      <c r="M420" s="50"/>
      <c r="N420" s="48" t="s">
        <v>214</v>
      </c>
      <c r="O420" s="246">
        <v>8622</v>
      </c>
      <c r="P420" s="54" t="s">
        <v>199</v>
      </c>
      <c r="Q420" s="50"/>
      <c r="R420" s="49"/>
      <c r="S420" s="118"/>
      <c r="T420" s="262">
        <v>33214</v>
      </c>
      <c r="U420" s="325">
        <v>51642</v>
      </c>
      <c r="V420" s="171" t="s">
        <v>199</v>
      </c>
      <c r="W420" s="201"/>
      <c r="X420" s="202" t="s">
        <v>37</v>
      </c>
      <c r="Y420" s="200"/>
    </row>
    <row r="421" spans="2:25" x14ac:dyDescent="0.25">
      <c r="B421" s="34">
        <v>45208</v>
      </c>
      <c r="C421" s="50"/>
      <c r="D421" s="70">
        <v>7963</v>
      </c>
      <c r="E421" s="70"/>
      <c r="F421" s="70"/>
      <c r="G421" s="70"/>
      <c r="H421" s="70"/>
      <c r="I421" s="50"/>
      <c r="J421" s="27">
        <v>7787</v>
      </c>
      <c r="K421" s="50"/>
      <c r="L421" s="27"/>
      <c r="M421" s="50"/>
      <c r="N421" s="48" t="s">
        <v>214</v>
      </c>
      <c r="O421" s="246">
        <v>8639</v>
      </c>
      <c r="P421" s="54" t="s">
        <v>199</v>
      </c>
      <c r="Q421" s="50"/>
      <c r="R421" s="49" t="s">
        <v>37</v>
      </c>
      <c r="S421" s="118" t="s">
        <v>37</v>
      </c>
      <c r="T421" s="262">
        <v>32106</v>
      </c>
      <c r="U421" s="325">
        <v>56286</v>
      </c>
      <c r="V421" s="171" t="s">
        <v>199</v>
      </c>
      <c r="W421" s="201" t="s">
        <v>37</v>
      </c>
      <c r="X421" s="202" t="s">
        <v>37</v>
      </c>
      <c r="Y421" s="200" t="s">
        <v>37</v>
      </c>
    </row>
    <row r="422" spans="2:25" x14ac:dyDescent="0.25">
      <c r="B422" s="34">
        <v>45210</v>
      </c>
      <c r="C422" s="50"/>
      <c r="D422" s="70">
        <v>7251</v>
      </c>
      <c r="E422" s="70"/>
      <c r="F422" s="70"/>
      <c r="G422" s="70"/>
      <c r="H422" s="70"/>
      <c r="I422" s="50"/>
      <c r="J422" s="27">
        <v>7660</v>
      </c>
      <c r="K422" s="50"/>
      <c r="L422" s="27"/>
      <c r="M422" s="50"/>
      <c r="N422" s="48" t="s">
        <v>214</v>
      </c>
      <c r="O422" s="246">
        <v>8477</v>
      </c>
      <c r="P422" s="54" t="s">
        <v>199</v>
      </c>
      <c r="Q422" s="50"/>
      <c r="R422" s="49"/>
      <c r="S422" s="118"/>
      <c r="T422" s="262">
        <v>29286</v>
      </c>
      <c r="U422" s="325">
        <v>54534</v>
      </c>
      <c r="V422" s="171" t="s">
        <v>199</v>
      </c>
      <c r="W422" s="201"/>
      <c r="X422" s="202" t="s">
        <v>37</v>
      </c>
      <c r="Y422" s="200"/>
    </row>
    <row r="423" spans="2:25" x14ac:dyDescent="0.25">
      <c r="B423" s="34">
        <v>45215</v>
      </c>
      <c r="C423" s="50"/>
      <c r="D423" s="70">
        <v>7574</v>
      </c>
      <c r="E423" s="70"/>
      <c r="F423" s="70"/>
      <c r="G423" s="70"/>
      <c r="H423" s="70"/>
      <c r="I423" s="50"/>
      <c r="J423" s="27">
        <v>7169</v>
      </c>
      <c r="K423" s="50"/>
      <c r="L423" s="27"/>
      <c r="M423" s="50"/>
      <c r="N423" s="48" t="s">
        <v>214</v>
      </c>
      <c r="O423" s="246">
        <v>7961</v>
      </c>
      <c r="P423" s="54" t="s">
        <v>199</v>
      </c>
      <c r="Q423" s="50"/>
      <c r="R423" s="49" t="s">
        <v>37</v>
      </c>
      <c r="S423" s="118" t="s">
        <v>37</v>
      </c>
      <c r="T423" s="262">
        <v>26941</v>
      </c>
      <c r="U423" s="325">
        <v>46537</v>
      </c>
      <c r="V423" s="171" t="s">
        <v>199</v>
      </c>
      <c r="W423" s="201" t="s">
        <v>37</v>
      </c>
      <c r="X423" s="202" t="s">
        <v>37</v>
      </c>
      <c r="Y423" s="200" t="s">
        <v>37</v>
      </c>
    </row>
    <row r="424" spans="2:25" x14ac:dyDescent="0.25">
      <c r="B424" s="34">
        <v>45217</v>
      </c>
      <c r="C424" s="50"/>
      <c r="D424" s="70">
        <v>7843</v>
      </c>
      <c r="E424" s="70"/>
      <c r="F424" s="70"/>
      <c r="G424" s="70"/>
      <c r="H424" s="70"/>
      <c r="I424" s="50"/>
      <c r="J424" s="27">
        <v>7236</v>
      </c>
      <c r="K424" s="50"/>
      <c r="L424" s="27"/>
      <c r="M424" s="50"/>
      <c r="N424" s="48" t="s">
        <v>214</v>
      </c>
      <c r="O424" s="246">
        <v>7996</v>
      </c>
      <c r="P424" s="54" t="s">
        <v>199</v>
      </c>
      <c r="Q424" s="50"/>
      <c r="R424" s="49"/>
      <c r="S424" s="118"/>
      <c r="T424" s="262">
        <v>27239</v>
      </c>
      <c r="U424" s="325">
        <v>50662</v>
      </c>
      <c r="V424" s="171" t="s">
        <v>199</v>
      </c>
      <c r="W424" s="201"/>
      <c r="X424" s="244">
        <v>11602</v>
      </c>
      <c r="Y424" s="200"/>
    </row>
    <row r="425" spans="2:25" x14ac:dyDescent="0.25">
      <c r="B425" s="34">
        <v>45219</v>
      </c>
      <c r="C425" s="50"/>
      <c r="D425" s="70">
        <v>8083</v>
      </c>
      <c r="E425" s="70"/>
      <c r="F425" s="70"/>
      <c r="G425" s="70"/>
      <c r="H425" s="70"/>
      <c r="I425" s="50"/>
      <c r="J425" s="27">
        <v>8285</v>
      </c>
      <c r="K425" s="50"/>
      <c r="L425" s="27"/>
      <c r="M425" s="50"/>
      <c r="N425" s="48" t="s">
        <v>214</v>
      </c>
      <c r="O425" s="246">
        <v>11155</v>
      </c>
      <c r="P425" s="54" t="s">
        <v>199</v>
      </c>
      <c r="Q425" s="50"/>
      <c r="R425" s="49"/>
      <c r="S425" s="118"/>
      <c r="T425" s="262">
        <v>32417</v>
      </c>
      <c r="U425" s="325">
        <v>63415</v>
      </c>
      <c r="V425" s="171" t="s">
        <v>199</v>
      </c>
      <c r="W425" s="201"/>
      <c r="X425" s="244">
        <v>13686</v>
      </c>
      <c r="Y425" s="200"/>
    </row>
    <row r="426" spans="2:25" x14ac:dyDescent="0.25">
      <c r="B426" s="34">
        <v>45232</v>
      </c>
      <c r="C426" s="50"/>
      <c r="D426" s="70">
        <v>6956</v>
      </c>
      <c r="E426" s="70"/>
      <c r="F426" s="70"/>
      <c r="G426" s="70"/>
      <c r="H426" s="70"/>
      <c r="I426" s="50"/>
      <c r="J426" s="27">
        <v>7747</v>
      </c>
      <c r="K426" s="50"/>
      <c r="L426" s="27"/>
      <c r="M426" s="50"/>
      <c r="N426" s="48" t="s">
        <v>214</v>
      </c>
      <c r="O426" s="246">
        <v>9703</v>
      </c>
      <c r="P426" s="54" t="s">
        <v>199</v>
      </c>
      <c r="Q426" s="50"/>
      <c r="R426" s="49" t="s">
        <v>37</v>
      </c>
      <c r="S426" s="118" t="s">
        <v>37</v>
      </c>
      <c r="T426" s="262">
        <v>28473</v>
      </c>
      <c r="U426" s="325">
        <v>43989</v>
      </c>
      <c r="V426" s="171" t="s">
        <v>199</v>
      </c>
      <c r="W426" s="201" t="s">
        <v>37</v>
      </c>
      <c r="X426" s="202" t="s">
        <v>37</v>
      </c>
      <c r="Y426" s="200" t="s">
        <v>37</v>
      </c>
    </row>
    <row r="427" spans="2:25" x14ac:dyDescent="0.25">
      <c r="B427" s="34">
        <v>45233</v>
      </c>
      <c r="C427" s="50"/>
      <c r="D427" s="70">
        <v>7320</v>
      </c>
      <c r="E427" s="70"/>
      <c r="F427" s="70"/>
      <c r="G427" s="70"/>
      <c r="H427" s="70"/>
      <c r="I427" s="50"/>
      <c r="J427" s="27">
        <v>7923</v>
      </c>
      <c r="K427" s="50"/>
      <c r="L427" s="27"/>
      <c r="M427" s="50"/>
      <c r="N427" s="48" t="s">
        <v>214</v>
      </c>
      <c r="O427" s="246">
        <v>8974</v>
      </c>
      <c r="P427" s="54" t="s">
        <v>199</v>
      </c>
      <c r="Q427" s="50"/>
      <c r="R427" s="49"/>
      <c r="S427" s="118"/>
      <c r="T427" s="262">
        <v>29325</v>
      </c>
      <c r="U427" s="325">
        <v>45840</v>
      </c>
      <c r="V427" s="171" t="s">
        <v>199</v>
      </c>
      <c r="W427" s="201"/>
      <c r="X427" s="202" t="s">
        <v>37</v>
      </c>
      <c r="Y427" s="200"/>
    </row>
    <row r="428" spans="2:25" x14ac:dyDescent="0.25">
      <c r="B428" s="34">
        <v>45236</v>
      </c>
      <c r="C428" s="50"/>
      <c r="D428" s="70">
        <v>7696</v>
      </c>
      <c r="E428" s="70"/>
      <c r="F428" s="70"/>
      <c r="G428" s="70"/>
      <c r="H428" s="70"/>
      <c r="I428" s="50"/>
      <c r="J428" s="27">
        <v>7439</v>
      </c>
      <c r="K428" s="50"/>
      <c r="L428" s="27"/>
      <c r="M428" s="50"/>
      <c r="N428" s="48" t="s">
        <v>214</v>
      </c>
      <c r="O428" s="246">
        <v>10126</v>
      </c>
      <c r="P428" s="54" t="s">
        <v>199</v>
      </c>
      <c r="Q428" s="50"/>
      <c r="R428" s="49" t="s">
        <v>37</v>
      </c>
      <c r="S428" s="118" t="s">
        <v>37</v>
      </c>
      <c r="T428" s="262">
        <v>27233</v>
      </c>
      <c r="U428" s="325">
        <v>41486</v>
      </c>
      <c r="V428" s="171" t="s">
        <v>199</v>
      </c>
      <c r="W428" s="201" t="s">
        <v>37</v>
      </c>
      <c r="X428" s="244">
        <v>10185</v>
      </c>
      <c r="Y428" s="200" t="s">
        <v>37</v>
      </c>
    </row>
    <row r="429" spans="2:25" x14ac:dyDescent="0.25">
      <c r="B429" s="34">
        <v>45238</v>
      </c>
      <c r="C429" s="50"/>
      <c r="D429" s="70">
        <v>6231</v>
      </c>
      <c r="E429" s="70"/>
      <c r="F429" s="70"/>
      <c r="G429" s="70"/>
      <c r="H429" s="70"/>
      <c r="I429" s="50"/>
      <c r="J429" s="27">
        <v>7789</v>
      </c>
      <c r="K429" s="50"/>
      <c r="L429" s="27"/>
      <c r="M429" s="50"/>
      <c r="N429" s="48" t="s">
        <v>214</v>
      </c>
      <c r="O429" s="246">
        <v>9447</v>
      </c>
      <c r="P429" s="54" t="s">
        <v>199</v>
      </c>
      <c r="Q429" s="50"/>
      <c r="R429" s="49"/>
      <c r="S429" s="118"/>
      <c r="T429" s="262">
        <v>27218</v>
      </c>
      <c r="U429" s="325">
        <v>40827</v>
      </c>
      <c r="V429" s="171" t="s">
        <v>199</v>
      </c>
      <c r="W429" s="201"/>
      <c r="X429" s="244">
        <v>9650</v>
      </c>
      <c r="Y429" s="200"/>
    </row>
    <row r="430" spans="2:25" x14ac:dyDescent="0.25">
      <c r="B430" s="34">
        <v>45240</v>
      </c>
      <c r="C430" s="50"/>
      <c r="D430" s="70">
        <v>6537</v>
      </c>
      <c r="E430" s="70"/>
      <c r="F430" s="70"/>
      <c r="G430" s="70"/>
      <c r="H430" s="70"/>
      <c r="I430" s="50"/>
      <c r="J430" s="27">
        <v>7311</v>
      </c>
      <c r="K430" s="50"/>
      <c r="L430" s="27"/>
      <c r="M430" s="50"/>
      <c r="N430" s="48" t="s">
        <v>214</v>
      </c>
      <c r="O430" s="28">
        <v>8817</v>
      </c>
      <c r="P430" s="54" t="s">
        <v>199</v>
      </c>
      <c r="Q430" s="50"/>
      <c r="R430" s="49"/>
      <c r="S430" s="118"/>
      <c r="T430" s="262">
        <v>24853</v>
      </c>
      <c r="U430" s="325">
        <v>38955</v>
      </c>
      <c r="V430" s="171" t="s">
        <v>199</v>
      </c>
      <c r="W430" s="201"/>
      <c r="X430" s="244">
        <v>9356</v>
      </c>
      <c r="Y430" s="200"/>
    </row>
    <row r="431" spans="2:25" x14ac:dyDescent="0.25">
      <c r="B431" s="34">
        <v>45243</v>
      </c>
      <c r="C431" s="50"/>
      <c r="D431" s="70">
        <v>8116</v>
      </c>
      <c r="E431" s="70"/>
      <c r="F431" s="70"/>
      <c r="G431" s="70"/>
      <c r="H431" s="70"/>
      <c r="I431" s="50"/>
      <c r="J431" s="27">
        <v>8879</v>
      </c>
      <c r="K431" s="50"/>
      <c r="L431" s="27"/>
      <c r="M431" s="50"/>
      <c r="N431" s="48" t="s">
        <v>214</v>
      </c>
      <c r="O431" s="246">
        <v>10315</v>
      </c>
      <c r="P431" s="54" t="s">
        <v>199</v>
      </c>
      <c r="Q431" s="50"/>
      <c r="R431" s="49" t="s">
        <v>37</v>
      </c>
      <c r="S431" s="118" t="s">
        <v>37</v>
      </c>
      <c r="T431" s="262">
        <v>31820</v>
      </c>
      <c r="U431" s="325">
        <v>52645</v>
      </c>
      <c r="V431" s="171" t="s">
        <v>199</v>
      </c>
      <c r="W431" s="349">
        <v>13006</v>
      </c>
      <c r="X431" s="244">
        <v>10544</v>
      </c>
      <c r="Y431" s="252" t="s">
        <v>199</v>
      </c>
    </row>
    <row r="432" spans="2:25" x14ac:dyDescent="0.25">
      <c r="B432" s="34">
        <v>45245</v>
      </c>
      <c r="C432" s="50"/>
      <c r="D432" s="70">
        <v>6777</v>
      </c>
      <c r="E432" s="70"/>
      <c r="F432" s="70"/>
      <c r="G432" s="70"/>
      <c r="H432" s="70"/>
      <c r="I432" s="50"/>
      <c r="J432" s="27">
        <v>7403</v>
      </c>
      <c r="K432" s="50"/>
      <c r="L432" s="27"/>
      <c r="M432" s="50"/>
      <c r="N432" s="48" t="s">
        <v>214</v>
      </c>
      <c r="O432" s="246">
        <v>8645</v>
      </c>
      <c r="P432" s="54" t="s">
        <v>199</v>
      </c>
      <c r="Q432" s="50"/>
      <c r="R432" s="49"/>
      <c r="S432" s="118"/>
      <c r="T432" s="262">
        <v>25966</v>
      </c>
      <c r="U432" s="325">
        <v>36408</v>
      </c>
      <c r="V432" s="171" t="s">
        <v>199</v>
      </c>
      <c r="W432" s="201"/>
      <c r="X432" s="244">
        <v>9502</v>
      </c>
      <c r="Y432" s="200"/>
    </row>
    <row r="433" spans="2:25" x14ac:dyDescent="0.25">
      <c r="B433" s="34">
        <v>45247</v>
      </c>
      <c r="C433" s="50"/>
      <c r="D433" s="70">
        <v>7493</v>
      </c>
      <c r="E433" s="70"/>
      <c r="F433" s="70"/>
      <c r="G433" s="70"/>
      <c r="H433" s="70"/>
      <c r="I433" s="50"/>
      <c r="J433" s="27">
        <v>8002</v>
      </c>
      <c r="K433" s="50"/>
      <c r="L433" s="27"/>
      <c r="M433" s="50"/>
      <c r="N433" s="48" t="s">
        <v>214</v>
      </c>
      <c r="O433" s="246">
        <v>8931</v>
      </c>
      <c r="P433" s="54" t="s">
        <v>199</v>
      </c>
      <c r="Q433" s="50"/>
      <c r="R433" s="49"/>
      <c r="S433" s="118"/>
      <c r="T433" s="262">
        <v>28493</v>
      </c>
      <c r="U433" s="325">
        <v>44850</v>
      </c>
      <c r="V433" s="171" t="s">
        <v>199</v>
      </c>
      <c r="W433" s="201"/>
      <c r="X433" s="244">
        <v>9604</v>
      </c>
      <c r="Y433" s="200"/>
    </row>
    <row r="434" spans="2:25" x14ac:dyDescent="0.25">
      <c r="B434" s="34">
        <v>45250</v>
      </c>
      <c r="C434" s="50"/>
      <c r="D434" s="70">
        <v>6384</v>
      </c>
      <c r="E434" s="70"/>
      <c r="F434" s="70"/>
      <c r="G434" s="70"/>
      <c r="H434" s="70"/>
      <c r="I434" s="50"/>
      <c r="J434" s="27">
        <v>6729</v>
      </c>
      <c r="K434" s="50"/>
      <c r="L434" s="27"/>
      <c r="M434" s="50"/>
      <c r="N434" s="48" t="s">
        <v>214</v>
      </c>
      <c r="O434" s="246">
        <v>7350</v>
      </c>
      <c r="P434" s="54" t="s">
        <v>199</v>
      </c>
      <c r="Q434" s="50"/>
      <c r="R434" s="49" t="s">
        <v>37</v>
      </c>
      <c r="S434" s="118" t="s">
        <v>37</v>
      </c>
      <c r="T434" s="262">
        <v>22010</v>
      </c>
      <c r="U434" s="325">
        <v>30720</v>
      </c>
      <c r="V434" s="171" t="s">
        <v>199</v>
      </c>
      <c r="W434" s="201" t="s">
        <v>37</v>
      </c>
      <c r="X434" s="202" t="s">
        <v>37</v>
      </c>
      <c r="Y434" s="200" t="s">
        <v>37</v>
      </c>
    </row>
    <row r="435" spans="2:25" x14ac:dyDescent="0.25">
      <c r="B435" s="34">
        <v>45252</v>
      </c>
      <c r="C435" s="50"/>
      <c r="D435" s="70">
        <v>6731</v>
      </c>
      <c r="E435" s="70"/>
      <c r="F435" s="70"/>
      <c r="G435" s="70"/>
      <c r="H435" s="70"/>
      <c r="I435" s="50"/>
      <c r="J435" s="27">
        <v>6763</v>
      </c>
      <c r="K435" s="50"/>
      <c r="L435" s="27"/>
      <c r="M435" s="50"/>
      <c r="N435" s="48" t="s">
        <v>214</v>
      </c>
      <c r="O435" s="246">
        <v>7542</v>
      </c>
      <c r="P435" s="54" t="s">
        <v>199</v>
      </c>
      <c r="Q435" s="50"/>
      <c r="R435" s="49"/>
      <c r="S435" s="118"/>
      <c r="T435" s="262">
        <v>23290</v>
      </c>
      <c r="U435" s="325">
        <v>34610</v>
      </c>
      <c r="V435" s="171" t="s">
        <v>199</v>
      </c>
      <c r="W435" s="201"/>
      <c r="X435" s="202" t="s">
        <v>37</v>
      </c>
      <c r="Y435" s="200"/>
    </row>
    <row r="436" spans="2:25" x14ac:dyDescent="0.25">
      <c r="B436" s="34">
        <v>45254</v>
      </c>
      <c r="C436" s="50"/>
      <c r="D436" s="70">
        <v>7120</v>
      </c>
      <c r="E436" s="70"/>
      <c r="F436" s="70"/>
      <c r="G436" s="70"/>
      <c r="H436" s="70"/>
      <c r="I436" s="50"/>
      <c r="J436" s="27">
        <v>6850</v>
      </c>
      <c r="K436" s="50"/>
      <c r="L436" s="27"/>
      <c r="M436" s="50"/>
      <c r="N436" s="48" t="s">
        <v>214</v>
      </c>
      <c r="O436" s="246">
        <v>7914</v>
      </c>
      <c r="P436" s="54" t="s">
        <v>199</v>
      </c>
      <c r="Q436" s="50"/>
      <c r="R436" s="49"/>
      <c r="S436" s="118"/>
      <c r="T436" s="262">
        <v>25910</v>
      </c>
      <c r="U436" s="325">
        <v>35812</v>
      </c>
      <c r="V436" s="171" t="s">
        <v>199</v>
      </c>
      <c r="W436" s="201"/>
      <c r="X436" s="202" t="s">
        <v>37</v>
      </c>
      <c r="Y436" s="200"/>
    </row>
    <row r="437" spans="2:25" x14ac:dyDescent="0.25">
      <c r="B437" s="34">
        <v>45257</v>
      </c>
      <c r="C437" s="50"/>
      <c r="D437" s="70">
        <v>7403</v>
      </c>
      <c r="E437" s="70"/>
      <c r="F437" s="70"/>
      <c r="G437" s="70"/>
      <c r="H437" s="70"/>
      <c r="I437" s="50"/>
      <c r="J437" s="27">
        <v>7809</v>
      </c>
      <c r="K437" s="50"/>
      <c r="L437" s="27"/>
      <c r="M437" s="50"/>
      <c r="N437" s="48" t="s">
        <v>214</v>
      </c>
      <c r="O437" s="246">
        <v>9055</v>
      </c>
      <c r="P437" s="54" t="s">
        <v>199</v>
      </c>
      <c r="Q437" s="50"/>
      <c r="R437" s="49" t="s">
        <v>37</v>
      </c>
      <c r="S437" s="118" t="s">
        <v>37</v>
      </c>
      <c r="T437" s="262">
        <v>24646</v>
      </c>
      <c r="U437" s="325">
        <v>32963</v>
      </c>
      <c r="V437" s="171" t="s">
        <v>199</v>
      </c>
      <c r="W437" s="201" t="s">
        <v>37</v>
      </c>
      <c r="X437" s="202">
        <v>31555</v>
      </c>
      <c r="Y437" s="200" t="s">
        <v>37</v>
      </c>
    </row>
    <row r="438" spans="2:25" x14ac:dyDescent="0.25">
      <c r="B438" s="34">
        <v>45259</v>
      </c>
      <c r="C438" s="50"/>
      <c r="D438" s="70">
        <v>7512</v>
      </c>
      <c r="E438" s="70"/>
      <c r="F438" s="70"/>
      <c r="G438" s="70"/>
      <c r="H438" s="70"/>
      <c r="I438" s="50"/>
      <c r="J438" s="27">
        <v>7766</v>
      </c>
      <c r="K438" s="50"/>
      <c r="L438" s="27"/>
      <c r="M438" s="50"/>
      <c r="N438" s="48" t="s">
        <v>214</v>
      </c>
      <c r="O438" s="246">
        <v>8836</v>
      </c>
      <c r="P438" s="54" t="s">
        <v>199</v>
      </c>
      <c r="Q438" s="50"/>
      <c r="R438" s="49"/>
      <c r="S438" s="118"/>
      <c r="T438" s="262">
        <v>25007</v>
      </c>
      <c r="U438" s="325">
        <v>37602</v>
      </c>
      <c r="V438" s="171" t="s">
        <v>199</v>
      </c>
      <c r="W438" s="201"/>
      <c r="X438" s="202" t="s">
        <v>37</v>
      </c>
      <c r="Y438" s="200"/>
    </row>
    <row r="439" spans="2:25" x14ac:dyDescent="0.25">
      <c r="B439" s="34">
        <v>45261</v>
      </c>
      <c r="C439" s="50"/>
      <c r="D439" s="70">
        <v>7819</v>
      </c>
      <c r="E439" s="70"/>
      <c r="F439" s="70"/>
      <c r="G439" s="70"/>
      <c r="H439" s="70"/>
      <c r="I439" s="50"/>
      <c r="J439" s="27">
        <v>7998</v>
      </c>
      <c r="K439" s="50"/>
      <c r="L439" s="27"/>
      <c r="M439" s="50"/>
      <c r="N439" s="48" t="s">
        <v>214</v>
      </c>
      <c r="O439" s="246">
        <v>8640</v>
      </c>
      <c r="P439" s="54" t="s">
        <v>199</v>
      </c>
      <c r="Q439" s="50"/>
      <c r="R439" s="49"/>
      <c r="S439" s="118"/>
      <c r="T439" s="262">
        <v>24728</v>
      </c>
      <c r="U439" s="325">
        <v>37913</v>
      </c>
      <c r="V439" s="171" t="s">
        <v>199</v>
      </c>
      <c r="W439" s="201"/>
      <c r="X439" s="202" t="s">
        <v>37</v>
      </c>
      <c r="Y439" s="200"/>
    </row>
    <row r="440" spans="2:25" x14ac:dyDescent="0.25">
      <c r="B440" s="34">
        <v>45264</v>
      </c>
      <c r="C440" s="50"/>
      <c r="D440" s="70">
        <v>8056</v>
      </c>
      <c r="E440" s="70"/>
      <c r="F440" s="70"/>
      <c r="G440" s="70"/>
      <c r="H440" s="70"/>
      <c r="I440" s="50"/>
      <c r="J440" s="27">
        <v>8107</v>
      </c>
      <c r="K440" s="50"/>
      <c r="L440" s="27"/>
      <c r="M440" s="50"/>
      <c r="N440" s="48" t="s">
        <v>214</v>
      </c>
      <c r="O440" s="246">
        <v>9412</v>
      </c>
      <c r="P440" s="54" t="s">
        <v>199</v>
      </c>
      <c r="Q440" s="50"/>
      <c r="R440" s="49" t="s">
        <v>37</v>
      </c>
      <c r="S440" s="118" t="s">
        <v>37</v>
      </c>
      <c r="T440" s="262">
        <v>24607</v>
      </c>
      <c r="U440" s="325">
        <v>36003</v>
      </c>
      <c r="V440" s="171" t="s">
        <v>199</v>
      </c>
      <c r="W440" s="201" t="s">
        <v>37</v>
      </c>
      <c r="X440" s="202" t="s">
        <v>37</v>
      </c>
      <c r="Y440" s="200" t="s">
        <v>37</v>
      </c>
    </row>
    <row r="441" spans="2:25" x14ac:dyDescent="0.25">
      <c r="B441" s="34">
        <v>45265</v>
      </c>
      <c r="C441" s="50"/>
      <c r="D441" s="70">
        <v>8127</v>
      </c>
      <c r="E441" s="70"/>
      <c r="F441" s="70"/>
      <c r="G441" s="70"/>
      <c r="H441" s="70"/>
      <c r="I441" s="50"/>
      <c r="J441" s="27">
        <v>8239</v>
      </c>
      <c r="K441" s="50"/>
      <c r="L441" s="27"/>
      <c r="M441" s="50"/>
      <c r="N441" s="48" t="s">
        <v>214</v>
      </c>
      <c r="O441" s="246">
        <v>9622</v>
      </c>
      <c r="P441" s="54" t="s">
        <v>199</v>
      </c>
      <c r="Q441" s="50"/>
      <c r="R441" s="49"/>
      <c r="S441" s="118"/>
      <c r="T441" s="262">
        <v>25009</v>
      </c>
      <c r="U441" s="325">
        <v>35711</v>
      </c>
      <c r="V441" s="171" t="s">
        <v>199</v>
      </c>
      <c r="W441" s="201"/>
      <c r="X441" s="202" t="s">
        <v>37</v>
      </c>
      <c r="Y441" s="200"/>
    </row>
    <row r="442" spans="2:25" x14ac:dyDescent="0.25">
      <c r="B442" s="34">
        <v>45271</v>
      </c>
      <c r="C442" s="50"/>
      <c r="D442" s="70">
        <v>7501</v>
      </c>
      <c r="E442" s="70"/>
      <c r="F442" s="70"/>
      <c r="G442" s="70"/>
      <c r="H442" s="70"/>
      <c r="I442" s="50"/>
      <c r="J442" s="27">
        <v>8006</v>
      </c>
      <c r="K442" s="50"/>
      <c r="L442" s="27"/>
      <c r="M442" s="50"/>
      <c r="N442" s="70">
        <v>8712</v>
      </c>
      <c r="O442" s="246">
        <v>9384</v>
      </c>
      <c r="P442" s="54" t="s">
        <v>199</v>
      </c>
      <c r="Q442" s="50"/>
      <c r="R442" s="49" t="s">
        <v>37</v>
      </c>
      <c r="S442" s="118" t="s">
        <v>37</v>
      </c>
      <c r="T442" s="262">
        <v>24177</v>
      </c>
      <c r="U442" s="325">
        <v>31923</v>
      </c>
      <c r="V442" s="171"/>
      <c r="W442" s="201" t="s">
        <v>37</v>
      </c>
      <c r="X442" s="202">
        <v>9875</v>
      </c>
      <c r="Y442" s="200" t="s">
        <v>37</v>
      </c>
    </row>
    <row r="443" spans="2:25" x14ac:dyDescent="0.25">
      <c r="B443" s="34">
        <v>45273</v>
      </c>
      <c r="C443" s="50"/>
      <c r="D443" s="70">
        <v>7139</v>
      </c>
      <c r="E443" s="70"/>
      <c r="F443" s="70"/>
      <c r="G443" s="70"/>
      <c r="H443" s="70"/>
      <c r="I443" s="50"/>
      <c r="J443" s="27">
        <v>7345</v>
      </c>
      <c r="K443" s="50"/>
      <c r="L443" s="27"/>
      <c r="M443" s="50"/>
      <c r="N443" s="48" t="s">
        <v>214</v>
      </c>
      <c r="O443" s="246">
        <v>8309</v>
      </c>
      <c r="P443" s="54" t="s">
        <v>199</v>
      </c>
      <c r="Q443" s="50"/>
      <c r="R443" s="49"/>
      <c r="S443" s="118"/>
      <c r="T443" s="262">
        <v>22324</v>
      </c>
      <c r="U443" s="325">
        <v>30008</v>
      </c>
      <c r="V443" s="171" t="s">
        <v>199</v>
      </c>
      <c r="W443" s="201"/>
      <c r="X443" s="202">
        <v>9301</v>
      </c>
      <c r="Y443" s="200"/>
    </row>
    <row r="444" spans="2:25" x14ac:dyDescent="0.25">
      <c r="B444" s="34">
        <v>45275</v>
      </c>
      <c r="C444" s="50"/>
      <c r="D444" s="70">
        <v>7002</v>
      </c>
      <c r="E444" s="70"/>
      <c r="F444" s="70"/>
      <c r="G444" s="70"/>
      <c r="H444" s="70"/>
      <c r="I444" s="50"/>
      <c r="J444" s="27">
        <v>7127</v>
      </c>
      <c r="K444" s="50"/>
      <c r="L444" s="27"/>
      <c r="M444" s="50"/>
      <c r="N444" s="48" t="s">
        <v>214</v>
      </c>
      <c r="O444" s="246">
        <v>8201</v>
      </c>
      <c r="P444" s="54" t="s">
        <v>199</v>
      </c>
      <c r="Q444" s="50"/>
      <c r="R444" s="49"/>
      <c r="S444" s="118"/>
      <c r="T444" s="262">
        <v>21771</v>
      </c>
      <c r="U444" s="325">
        <v>29883</v>
      </c>
      <c r="V444" s="171" t="s">
        <v>199</v>
      </c>
      <c r="W444" s="201"/>
      <c r="X444" s="244">
        <v>9405</v>
      </c>
      <c r="Y444" s="200"/>
    </row>
    <row r="445" spans="2:25" x14ac:dyDescent="0.25">
      <c r="B445" s="34">
        <v>45278</v>
      </c>
      <c r="C445" s="50"/>
      <c r="D445" s="70">
        <v>6338</v>
      </c>
      <c r="E445" s="70"/>
      <c r="F445" s="70"/>
      <c r="G445" s="70"/>
      <c r="H445" s="70"/>
      <c r="I445" s="50"/>
      <c r="J445" s="27">
        <v>7039</v>
      </c>
      <c r="K445" s="50"/>
      <c r="L445" s="27"/>
      <c r="M445" s="50"/>
      <c r="N445" s="48" t="s">
        <v>214</v>
      </c>
      <c r="O445" s="246">
        <v>8186</v>
      </c>
      <c r="P445" s="54" t="s">
        <v>199</v>
      </c>
      <c r="Q445" s="50"/>
      <c r="R445" s="49" t="s">
        <v>37</v>
      </c>
      <c r="S445" s="118" t="s">
        <v>37</v>
      </c>
      <c r="T445" s="262">
        <v>22285</v>
      </c>
      <c r="U445" s="325">
        <v>30362</v>
      </c>
      <c r="V445" s="171" t="s">
        <v>199</v>
      </c>
      <c r="W445" s="201" t="s">
        <v>37</v>
      </c>
      <c r="X445" s="202" t="s">
        <v>37</v>
      </c>
      <c r="Y445" s="200" t="s">
        <v>37</v>
      </c>
    </row>
    <row r="446" spans="2:25" x14ac:dyDescent="0.25">
      <c r="B446" s="34">
        <v>45280</v>
      </c>
      <c r="C446" s="50"/>
      <c r="D446" s="70">
        <v>6250</v>
      </c>
      <c r="E446" s="70"/>
      <c r="F446" s="70"/>
      <c r="G446" s="70"/>
      <c r="H446" s="70"/>
      <c r="I446" s="50"/>
      <c r="J446" s="27">
        <v>6783</v>
      </c>
      <c r="K446" s="50"/>
      <c r="L446" s="27"/>
      <c r="M446" s="50"/>
      <c r="N446" s="70">
        <v>7660</v>
      </c>
      <c r="O446" s="246">
        <v>7875</v>
      </c>
      <c r="P446" s="54" t="s">
        <v>199</v>
      </c>
      <c r="Q446" s="50"/>
      <c r="R446" s="49"/>
      <c r="S446" s="118"/>
      <c r="T446" s="262">
        <v>21383</v>
      </c>
      <c r="U446" s="325">
        <v>30525</v>
      </c>
      <c r="V446" s="171" t="s">
        <v>199</v>
      </c>
      <c r="W446" s="201"/>
      <c r="X446" s="244">
        <v>7636</v>
      </c>
      <c r="Y446" s="200"/>
    </row>
    <row r="447" spans="2:25" x14ac:dyDescent="0.25">
      <c r="B447" s="34">
        <v>45282</v>
      </c>
      <c r="C447" s="50"/>
      <c r="D447" s="70">
        <v>6325</v>
      </c>
      <c r="E447" s="70"/>
      <c r="F447" s="70"/>
      <c r="G447" s="70"/>
      <c r="H447" s="70"/>
      <c r="I447" s="50"/>
      <c r="J447" s="27">
        <v>6970</v>
      </c>
      <c r="K447" s="50"/>
      <c r="L447" s="27"/>
      <c r="M447" s="50"/>
      <c r="N447" s="70">
        <v>7798</v>
      </c>
      <c r="O447" s="246">
        <v>8035</v>
      </c>
      <c r="P447" s="54" t="s">
        <v>199</v>
      </c>
      <c r="Q447" s="50"/>
      <c r="R447" s="49"/>
      <c r="S447" s="118"/>
      <c r="T447" s="262">
        <v>21902</v>
      </c>
      <c r="U447" s="325">
        <v>30225</v>
      </c>
      <c r="V447" s="171" t="s">
        <v>199</v>
      </c>
      <c r="W447" s="201"/>
      <c r="X447" s="244">
        <v>8012</v>
      </c>
      <c r="Y447" s="200"/>
    </row>
    <row r="448" spans="2:25" x14ac:dyDescent="0.25">
      <c r="B448" s="34">
        <v>45286</v>
      </c>
      <c r="C448" s="50"/>
      <c r="D448" s="70">
        <v>6738</v>
      </c>
      <c r="E448" s="70"/>
      <c r="F448" s="70"/>
      <c r="G448" s="70"/>
      <c r="H448" s="70"/>
      <c r="I448" s="50"/>
      <c r="J448" s="27">
        <v>6771</v>
      </c>
      <c r="K448" s="50"/>
      <c r="L448" s="27"/>
      <c r="M448" s="50"/>
      <c r="N448" s="70">
        <v>7783</v>
      </c>
      <c r="O448" s="246">
        <v>7810</v>
      </c>
      <c r="P448" s="54" t="s">
        <v>199</v>
      </c>
      <c r="Q448" s="50"/>
      <c r="R448" s="49" t="s">
        <v>37</v>
      </c>
      <c r="S448" s="118" t="s">
        <v>37</v>
      </c>
      <c r="T448" s="262">
        <v>21170</v>
      </c>
      <c r="U448" s="325">
        <v>27393</v>
      </c>
      <c r="V448" s="171" t="s">
        <v>199</v>
      </c>
      <c r="W448" s="201" t="s">
        <v>37</v>
      </c>
      <c r="X448" s="244">
        <v>7701</v>
      </c>
      <c r="Y448" s="200" t="s">
        <v>37</v>
      </c>
    </row>
    <row r="449" spans="2:27" x14ac:dyDescent="0.25">
      <c r="B449" s="34">
        <v>45287</v>
      </c>
      <c r="C449" s="50"/>
      <c r="D449" s="70">
        <v>6579</v>
      </c>
      <c r="E449" s="70"/>
      <c r="F449" s="70"/>
      <c r="G449" s="70"/>
      <c r="H449" s="70"/>
      <c r="I449" s="50"/>
      <c r="J449" s="27">
        <v>6834</v>
      </c>
      <c r="K449" s="50"/>
      <c r="L449" s="27"/>
      <c r="M449" s="50"/>
      <c r="N449" s="70">
        <v>7791</v>
      </c>
      <c r="O449" s="246">
        <v>8051</v>
      </c>
      <c r="P449" s="54" t="s">
        <v>199</v>
      </c>
      <c r="Q449" s="50"/>
      <c r="R449" s="49"/>
      <c r="S449" s="118"/>
      <c r="T449" s="262">
        <v>21703</v>
      </c>
      <c r="U449" s="325">
        <v>30012</v>
      </c>
      <c r="V449" s="171" t="s">
        <v>199</v>
      </c>
      <c r="W449" s="201"/>
      <c r="X449" s="244">
        <v>7898</v>
      </c>
      <c r="Y449" s="200"/>
    </row>
    <row r="450" spans="2:27" x14ac:dyDescent="0.25">
      <c r="B450" s="34">
        <v>45289</v>
      </c>
      <c r="C450" s="50"/>
      <c r="D450" s="70">
        <v>6015</v>
      </c>
      <c r="E450" s="70"/>
      <c r="F450" s="70"/>
      <c r="G450" s="70"/>
      <c r="H450" s="70"/>
      <c r="I450" s="50"/>
      <c r="J450" s="27">
        <v>6970</v>
      </c>
      <c r="K450" s="50"/>
      <c r="L450" s="27"/>
      <c r="M450" s="50"/>
      <c r="N450" s="70">
        <v>7824</v>
      </c>
      <c r="O450" s="246">
        <v>7907</v>
      </c>
      <c r="P450" s="54" t="s">
        <v>199</v>
      </c>
      <c r="Q450" s="50"/>
      <c r="R450" s="49"/>
      <c r="S450" s="118"/>
      <c r="T450" s="262">
        <v>22066</v>
      </c>
      <c r="U450" s="325">
        <v>27423</v>
      </c>
      <c r="V450" s="171" t="s">
        <v>199</v>
      </c>
      <c r="W450" s="201"/>
      <c r="X450" s="244">
        <v>7927</v>
      </c>
      <c r="Y450" s="200"/>
    </row>
    <row r="451" spans="2:27" x14ac:dyDescent="0.25">
      <c r="B451" s="34">
        <v>45317</v>
      </c>
      <c r="C451" s="50"/>
      <c r="D451" s="70">
        <v>6024</v>
      </c>
      <c r="E451" s="70"/>
      <c r="F451" s="70"/>
      <c r="G451" s="70"/>
      <c r="H451" s="70"/>
      <c r="I451" s="50"/>
      <c r="J451" s="27">
        <v>7118</v>
      </c>
      <c r="K451" s="50"/>
      <c r="L451" s="27"/>
      <c r="M451" s="50"/>
      <c r="N451" s="48" t="s">
        <v>214</v>
      </c>
      <c r="O451" s="246">
        <v>8391</v>
      </c>
      <c r="P451" s="54" t="s">
        <v>199</v>
      </c>
      <c r="Q451" s="50"/>
      <c r="R451" s="49" t="s">
        <v>37</v>
      </c>
      <c r="S451" s="118" t="s">
        <v>37</v>
      </c>
      <c r="T451" s="262">
        <v>20760</v>
      </c>
      <c r="U451" s="325">
        <v>28442</v>
      </c>
      <c r="V451" s="171" t="s">
        <v>199</v>
      </c>
      <c r="W451" s="201" t="s">
        <v>37</v>
      </c>
      <c r="X451" s="202" t="s">
        <v>37</v>
      </c>
      <c r="Y451" s="200" t="s">
        <v>37</v>
      </c>
    </row>
    <row r="452" spans="2:27" x14ac:dyDescent="0.25">
      <c r="B452" s="34">
        <v>45321</v>
      </c>
      <c r="C452" s="50"/>
      <c r="D452" s="70">
        <v>6722</v>
      </c>
      <c r="E452" s="70"/>
      <c r="F452" s="70"/>
      <c r="G452" s="70"/>
      <c r="H452" s="70"/>
      <c r="I452" s="50"/>
      <c r="J452" s="27">
        <v>7435</v>
      </c>
      <c r="K452" s="50"/>
      <c r="L452" s="27"/>
      <c r="M452" s="50"/>
      <c r="N452" s="48" t="s">
        <v>214</v>
      </c>
      <c r="O452" s="246">
        <v>8796</v>
      </c>
      <c r="P452" s="54" t="s">
        <v>199</v>
      </c>
      <c r="Q452" s="50"/>
      <c r="R452" s="49" t="s">
        <v>37</v>
      </c>
      <c r="S452" s="118" t="s">
        <v>37</v>
      </c>
      <c r="T452" s="262">
        <v>26319</v>
      </c>
      <c r="U452" s="325">
        <v>30745</v>
      </c>
      <c r="V452" s="171" t="s">
        <v>199</v>
      </c>
      <c r="W452" s="201" t="s">
        <v>37</v>
      </c>
      <c r="X452" s="202" t="s">
        <v>37</v>
      </c>
      <c r="Y452" s="200" t="s">
        <v>37</v>
      </c>
    </row>
    <row r="453" spans="2:27" x14ac:dyDescent="0.25">
      <c r="B453" s="34">
        <v>45322</v>
      </c>
      <c r="C453" s="50"/>
      <c r="D453" s="70">
        <v>6544</v>
      </c>
      <c r="E453" s="70"/>
      <c r="F453" s="70"/>
      <c r="G453" s="70"/>
      <c r="H453" s="70"/>
      <c r="I453" s="50"/>
      <c r="J453" s="27">
        <v>7312</v>
      </c>
      <c r="K453" s="50"/>
      <c r="L453" s="27"/>
      <c r="M453" s="50"/>
      <c r="N453" s="48" t="s">
        <v>214</v>
      </c>
      <c r="O453" s="246">
        <v>8314</v>
      </c>
      <c r="P453" s="54" t="s">
        <v>199</v>
      </c>
      <c r="Q453" s="50"/>
      <c r="R453" s="49" t="s">
        <v>37</v>
      </c>
      <c r="S453" s="118" t="s">
        <v>37</v>
      </c>
      <c r="T453" s="262">
        <v>24016</v>
      </c>
      <c r="U453" s="325">
        <v>29415</v>
      </c>
      <c r="V453" s="171" t="s">
        <v>199</v>
      </c>
      <c r="W453" s="201" t="s">
        <v>37</v>
      </c>
      <c r="X453" s="202" t="s">
        <v>37</v>
      </c>
      <c r="Y453" s="200" t="s">
        <v>37</v>
      </c>
    </row>
    <row r="454" spans="2:27" x14ac:dyDescent="0.25">
      <c r="B454" s="34">
        <v>45324</v>
      </c>
      <c r="C454" s="50"/>
      <c r="D454" s="70">
        <v>6089</v>
      </c>
      <c r="E454" s="70"/>
      <c r="F454" s="70"/>
      <c r="G454" s="70"/>
      <c r="H454" s="70"/>
      <c r="I454" s="50"/>
      <c r="J454" s="27">
        <v>7390</v>
      </c>
      <c r="K454" s="50"/>
      <c r="L454" s="27"/>
      <c r="M454" s="50"/>
      <c r="N454" s="48" t="s">
        <v>214</v>
      </c>
      <c r="O454" s="246">
        <v>8770</v>
      </c>
      <c r="P454" s="54" t="s">
        <v>199</v>
      </c>
      <c r="Q454" s="50"/>
      <c r="R454" s="49" t="s">
        <v>37</v>
      </c>
      <c r="S454" s="118" t="s">
        <v>37</v>
      </c>
      <c r="T454" s="262">
        <v>24118</v>
      </c>
      <c r="U454" s="325">
        <v>30010</v>
      </c>
      <c r="V454" s="171" t="s">
        <v>199</v>
      </c>
      <c r="W454" s="201" t="s">
        <v>37</v>
      </c>
      <c r="X454" s="202" t="s">
        <v>37</v>
      </c>
      <c r="Y454" s="200" t="s">
        <v>37</v>
      </c>
    </row>
    <row r="455" spans="2:27" x14ac:dyDescent="0.25">
      <c r="B455" s="34">
        <v>45327</v>
      </c>
      <c r="C455" s="50"/>
      <c r="D455" s="70">
        <v>7240</v>
      </c>
      <c r="E455" s="70"/>
      <c r="F455" s="70"/>
      <c r="G455" s="70"/>
      <c r="H455" s="70"/>
      <c r="I455" s="50"/>
      <c r="J455" s="27">
        <v>7487</v>
      </c>
      <c r="K455" s="50"/>
      <c r="L455" s="27"/>
      <c r="M455" s="50"/>
      <c r="N455" s="48" t="s">
        <v>214</v>
      </c>
      <c r="O455" s="246">
        <v>8867</v>
      </c>
      <c r="P455" s="54" t="s">
        <v>199</v>
      </c>
      <c r="Q455" s="50"/>
      <c r="R455" s="49" t="s">
        <v>37</v>
      </c>
      <c r="S455" s="118" t="s">
        <v>37</v>
      </c>
      <c r="T455" s="262">
        <v>23010</v>
      </c>
      <c r="U455" s="325">
        <v>31340</v>
      </c>
      <c r="V455" s="171" t="s">
        <v>199</v>
      </c>
      <c r="W455" s="201" t="s">
        <v>37</v>
      </c>
      <c r="X455" s="244">
        <v>8589</v>
      </c>
      <c r="Y455" s="200" t="s">
        <v>37</v>
      </c>
    </row>
    <row r="456" spans="2:27" x14ac:dyDescent="0.25">
      <c r="B456" s="34">
        <v>45329</v>
      </c>
      <c r="C456" s="50"/>
      <c r="D456" s="70">
        <v>6177</v>
      </c>
      <c r="E456" s="70"/>
      <c r="F456" s="70"/>
      <c r="G456" s="70"/>
      <c r="H456" s="70"/>
      <c r="I456" s="50"/>
      <c r="J456" s="27">
        <v>7526</v>
      </c>
      <c r="K456" s="50"/>
      <c r="L456" s="27"/>
      <c r="M456" s="50"/>
      <c r="N456" s="48" t="s">
        <v>214</v>
      </c>
      <c r="O456" s="246">
        <v>8707</v>
      </c>
      <c r="P456" s="54" t="s">
        <v>199</v>
      </c>
      <c r="Q456" s="50"/>
      <c r="R456" s="49" t="s">
        <v>37</v>
      </c>
      <c r="S456" s="118" t="s">
        <v>37</v>
      </c>
      <c r="T456" s="262">
        <v>22310</v>
      </c>
      <c r="U456" s="325">
        <v>35490</v>
      </c>
      <c r="V456" s="171" t="s">
        <v>199</v>
      </c>
      <c r="W456" s="201" t="s">
        <v>37</v>
      </c>
      <c r="X456" s="244">
        <v>8133</v>
      </c>
      <c r="Y456" s="200" t="s">
        <v>37</v>
      </c>
    </row>
    <row r="457" spans="2:27" x14ac:dyDescent="0.25">
      <c r="B457" s="34">
        <v>45331</v>
      </c>
      <c r="C457" s="50"/>
      <c r="D457" s="70">
        <v>6078</v>
      </c>
      <c r="E457" s="70"/>
      <c r="F457" s="70"/>
      <c r="G457" s="70"/>
      <c r="H457" s="70"/>
      <c r="I457" s="50"/>
      <c r="J457" s="27">
        <v>7413</v>
      </c>
      <c r="K457" s="50"/>
      <c r="L457" s="27"/>
      <c r="M457" s="50"/>
      <c r="N457" s="48" t="s">
        <v>214</v>
      </c>
      <c r="O457" s="246">
        <v>8549</v>
      </c>
      <c r="P457" s="54" t="s">
        <v>199</v>
      </c>
      <c r="Q457" s="50"/>
      <c r="R457" s="49" t="s">
        <v>37</v>
      </c>
      <c r="S457" s="118" t="s">
        <v>37</v>
      </c>
      <c r="T457" s="262">
        <v>21904</v>
      </c>
      <c r="U457" s="325">
        <v>32318</v>
      </c>
      <c r="V457" s="171" t="s">
        <v>199</v>
      </c>
      <c r="W457" s="201" t="s">
        <v>37</v>
      </c>
      <c r="X457" s="244">
        <v>8043</v>
      </c>
      <c r="Y457" s="200" t="s">
        <v>37</v>
      </c>
      <c r="AA457" t="s">
        <v>229</v>
      </c>
    </row>
    <row r="458" spans="2:27" x14ac:dyDescent="0.25">
      <c r="B458" s="34">
        <v>45334</v>
      </c>
      <c r="C458" s="50"/>
      <c r="D458" s="70">
        <v>5820</v>
      </c>
      <c r="E458" s="70"/>
      <c r="F458" s="70"/>
      <c r="G458" s="70"/>
      <c r="H458" s="70"/>
      <c r="I458" s="50"/>
      <c r="J458" s="27">
        <v>7150</v>
      </c>
      <c r="K458" s="50"/>
      <c r="L458" s="27"/>
      <c r="M458" s="50"/>
      <c r="N458" s="48" t="s">
        <v>214</v>
      </c>
      <c r="O458" s="246">
        <v>8860</v>
      </c>
      <c r="P458" s="54" t="s">
        <v>199</v>
      </c>
      <c r="Q458" s="50"/>
      <c r="R458" s="49" t="s">
        <v>37</v>
      </c>
      <c r="S458" s="118" t="s">
        <v>37</v>
      </c>
      <c r="T458" s="262">
        <v>22980</v>
      </c>
      <c r="U458" s="325">
        <v>35180</v>
      </c>
      <c r="V458" s="171" t="s">
        <v>199</v>
      </c>
      <c r="W458" s="201" t="s">
        <v>37</v>
      </c>
      <c r="X458" s="244">
        <v>8256</v>
      </c>
      <c r="Y458" s="200" t="s">
        <v>37</v>
      </c>
    </row>
    <row r="459" spans="2:27" x14ac:dyDescent="0.25">
      <c r="B459" s="34">
        <v>45336</v>
      </c>
      <c r="C459" s="50"/>
      <c r="D459" s="70">
        <v>6647</v>
      </c>
      <c r="E459" s="70"/>
      <c r="F459" s="70"/>
      <c r="G459" s="70"/>
      <c r="H459" s="70"/>
      <c r="I459" s="50"/>
      <c r="J459" s="27">
        <v>7520</v>
      </c>
      <c r="K459" s="50"/>
      <c r="L459" s="27"/>
      <c r="M459" s="50"/>
      <c r="N459" s="48" t="s">
        <v>214</v>
      </c>
      <c r="O459" s="246">
        <v>8839</v>
      </c>
      <c r="P459" s="54" t="s">
        <v>199</v>
      </c>
      <c r="Q459" s="50"/>
      <c r="R459" s="49" t="s">
        <v>37</v>
      </c>
      <c r="S459" s="118" t="s">
        <v>37</v>
      </c>
      <c r="T459" s="262">
        <v>22820</v>
      </c>
      <c r="U459" s="325">
        <v>35133</v>
      </c>
      <c r="V459" s="171" t="s">
        <v>199</v>
      </c>
      <c r="W459" s="201" t="s">
        <v>37</v>
      </c>
      <c r="X459" s="244">
        <v>8211</v>
      </c>
      <c r="Y459" s="200" t="s">
        <v>37</v>
      </c>
    </row>
    <row r="460" spans="2:27" x14ac:dyDescent="0.25">
      <c r="B460" s="34">
        <v>45338</v>
      </c>
      <c r="C460" s="50"/>
      <c r="D460" s="70">
        <v>5194</v>
      </c>
      <c r="E460" s="70"/>
      <c r="F460" s="70"/>
      <c r="G460" s="70"/>
      <c r="H460" s="70"/>
      <c r="I460" s="50"/>
      <c r="J460" s="27">
        <v>5738</v>
      </c>
      <c r="K460" s="50"/>
      <c r="L460" s="27"/>
      <c r="M460" s="50"/>
      <c r="N460" s="48" t="s">
        <v>214</v>
      </c>
      <c r="O460" s="246">
        <v>7371</v>
      </c>
      <c r="P460" s="54" t="s">
        <v>199</v>
      </c>
      <c r="Q460" s="50"/>
      <c r="R460" s="49" t="s">
        <v>37</v>
      </c>
      <c r="S460" s="118" t="s">
        <v>37</v>
      </c>
      <c r="T460" s="262">
        <v>18001</v>
      </c>
      <c r="U460" s="325">
        <v>25590</v>
      </c>
      <c r="V460" s="171" t="s">
        <v>199</v>
      </c>
      <c r="W460" s="201" t="s">
        <v>37</v>
      </c>
      <c r="X460" s="244">
        <v>6439</v>
      </c>
      <c r="Y460" s="200" t="s">
        <v>37</v>
      </c>
    </row>
    <row r="461" spans="2:27" x14ac:dyDescent="0.25">
      <c r="B461" s="34">
        <v>45342</v>
      </c>
      <c r="C461" s="50"/>
      <c r="D461" s="70">
        <v>6862</v>
      </c>
      <c r="E461" s="70"/>
      <c r="F461" s="70"/>
      <c r="G461" s="70"/>
      <c r="H461" s="70"/>
      <c r="I461" s="50"/>
      <c r="J461" s="27">
        <v>7300</v>
      </c>
      <c r="K461" s="50"/>
      <c r="L461" s="27"/>
      <c r="M461" s="50"/>
      <c r="N461" s="70">
        <v>8377</v>
      </c>
      <c r="O461" s="246">
        <v>8748</v>
      </c>
      <c r="P461" s="54" t="s">
        <v>199</v>
      </c>
      <c r="Q461" s="50"/>
      <c r="R461" s="49" t="s">
        <v>37</v>
      </c>
      <c r="S461" s="118" t="s">
        <v>37</v>
      </c>
      <c r="T461" s="262">
        <v>21734</v>
      </c>
      <c r="U461" s="325">
        <v>35542</v>
      </c>
      <c r="V461" s="171" t="s">
        <v>199</v>
      </c>
      <c r="W461" s="201" t="s">
        <v>37</v>
      </c>
      <c r="X461" s="244">
        <v>9140</v>
      </c>
      <c r="Y461" s="200" t="s">
        <v>37</v>
      </c>
    </row>
    <row r="462" spans="2:27" x14ac:dyDescent="0.25">
      <c r="B462" s="34">
        <v>45343</v>
      </c>
      <c r="C462" s="50"/>
      <c r="D462" s="70">
        <v>6417</v>
      </c>
      <c r="E462" s="70"/>
      <c r="F462" s="70"/>
      <c r="G462" s="70"/>
      <c r="H462" s="70"/>
      <c r="I462" s="50"/>
      <c r="J462" s="27">
        <v>7402</v>
      </c>
      <c r="K462" s="50"/>
      <c r="L462" s="27"/>
      <c r="M462" s="50"/>
      <c r="N462" s="70">
        <v>8201</v>
      </c>
      <c r="O462" s="246">
        <v>8803</v>
      </c>
      <c r="P462" s="54" t="s">
        <v>199</v>
      </c>
      <c r="Q462" s="50"/>
      <c r="R462" s="49" t="s">
        <v>37</v>
      </c>
      <c r="S462" s="118" t="s">
        <v>37</v>
      </c>
      <c r="T462" s="262">
        <v>20902</v>
      </c>
      <c r="U462" s="325">
        <v>35040</v>
      </c>
      <c r="V462" s="171" t="s">
        <v>199</v>
      </c>
      <c r="W462" s="201" t="s">
        <v>37</v>
      </c>
      <c r="X462" s="244">
        <v>8718</v>
      </c>
      <c r="Y462" s="200" t="s">
        <v>37</v>
      </c>
    </row>
    <row r="463" spans="2:27" x14ac:dyDescent="0.25">
      <c r="B463" s="34">
        <v>45345</v>
      </c>
      <c r="C463" s="50"/>
      <c r="D463" s="70">
        <v>6809</v>
      </c>
      <c r="E463" s="70"/>
      <c r="F463" s="70"/>
      <c r="G463" s="70"/>
      <c r="H463" s="70"/>
      <c r="I463" s="50"/>
      <c r="J463" s="27">
        <v>7212</v>
      </c>
      <c r="K463" s="50"/>
      <c r="L463" s="27"/>
      <c r="M463" s="50"/>
      <c r="N463" s="48" t="s">
        <v>214</v>
      </c>
      <c r="O463" s="246">
        <v>8706</v>
      </c>
      <c r="P463" s="54" t="s">
        <v>199</v>
      </c>
      <c r="Q463" s="50"/>
      <c r="R463" s="49" t="s">
        <v>37</v>
      </c>
      <c r="S463" s="118" t="s">
        <v>37</v>
      </c>
      <c r="T463" s="262">
        <v>21580</v>
      </c>
      <c r="U463" s="325">
        <v>35560</v>
      </c>
      <c r="V463" s="171" t="s">
        <v>199</v>
      </c>
      <c r="W463" s="201" t="s">
        <v>37</v>
      </c>
      <c r="X463" s="244">
        <v>8693</v>
      </c>
      <c r="Y463" s="200" t="s">
        <v>37</v>
      </c>
    </row>
    <row r="464" spans="2:27" x14ac:dyDescent="0.25">
      <c r="B464" s="34">
        <v>45348</v>
      </c>
      <c r="C464" s="50"/>
      <c r="D464" s="70">
        <v>8040</v>
      </c>
      <c r="E464" s="70"/>
      <c r="F464" s="70"/>
      <c r="G464" s="70"/>
      <c r="H464" s="70"/>
      <c r="I464" s="50"/>
      <c r="J464" s="27">
        <v>7432</v>
      </c>
      <c r="K464" s="50"/>
      <c r="L464" s="27"/>
      <c r="M464" s="50"/>
      <c r="N464" s="48" t="s">
        <v>214</v>
      </c>
      <c r="O464" s="246">
        <v>8732</v>
      </c>
      <c r="P464" s="54" t="s">
        <v>199</v>
      </c>
      <c r="Q464" s="50"/>
      <c r="R464" s="49" t="s">
        <v>37</v>
      </c>
      <c r="S464" s="118" t="s">
        <v>37</v>
      </c>
      <c r="T464" s="262">
        <v>22249</v>
      </c>
      <c r="U464" s="325">
        <v>37936</v>
      </c>
      <c r="V464" s="171" t="s">
        <v>199</v>
      </c>
      <c r="W464" s="201" t="s">
        <v>37</v>
      </c>
      <c r="X464" s="202" t="s">
        <v>37</v>
      </c>
      <c r="Y464" s="200" t="s">
        <v>37</v>
      </c>
    </row>
    <row r="465" spans="2:25" x14ac:dyDescent="0.25">
      <c r="B465" s="34">
        <v>45350</v>
      </c>
      <c r="C465" s="50"/>
      <c r="D465" s="70">
        <v>6653</v>
      </c>
      <c r="E465" s="70"/>
      <c r="F465" s="70"/>
      <c r="G465" s="70"/>
      <c r="H465" s="70"/>
      <c r="I465" s="50"/>
      <c r="J465" s="27">
        <v>7657</v>
      </c>
      <c r="K465" s="50"/>
      <c r="L465" s="27"/>
      <c r="M465" s="50"/>
      <c r="N465" s="48" t="s">
        <v>214</v>
      </c>
      <c r="O465" s="246">
        <v>10066</v>
      </c>
      <c r="P465" s="54" t="s">
        <v>199</v>
      </c>
      <c r="Q465" s="50"/>
      <c r="R465" s="49" t="s">
        <v>37</v>
      </c>
      <c r="S465" s="118" t="s">
        <v>37</v>
      </c>
      <c r="T465" s="262">
        <v>22731</v>
      </c>
      <c r="U465" s="325">
        <v>38334</v>
      </c>
      <c r="V465" s="171" t="s">
        <v>199</v>
      </c>
      <c r="W465" s="201" t="s">
        <v>37</v>
      </c>
      <c r="X465" s="202" t="s">
        <v>37</v>
      </c>
      <c r="Y465" s="200" t="s">
        <v>37</v>
      </c>
    </row>
    <row r="466" spans="2:25" x14ac:dyDescent="0.25">
      <c r="B466" s="34">
        <v>45352</v>
      </c>
      <c r="C466" s="50"/>
      <c r="D466" s="70">
        <v>6356</v>
      </c>
      <c r="E466" s="70"/>
      <c r="F466" s="70"/>
      <c r="G466" s="70"/>
      <c r="H466" s="70"/>
      <c r="I466" s="50"/>
      <c r="J466" s="27">
        <v>7563</v>
      </c>
      <c r="K466" s="50"/>
      <c r="L466" s="27"/>
      <c r="M466" s="50"/>
      <c r="N466" s="48" t="s">
        <v>214</v>
      </c>
      <c r="O466" s="246">
        <v>8784</v>
      </c>
      <c r="P466" s="54" t="s">
        <v>199</v>
      </c>
      <c r="Q466" s="50"/>
      <c r="R466" s="49" t="s">
        <v>37</v>
      </c>
      <c r="S466" s="118" t="s">
        <v>37</v>
      </c>
      <c r="T466" s="262">
        <v>30937</v>
      </c>
      <c r="U466" s="195" t="s">
        <v>199</v>
      </c>
      <c r="V466" s="171" t="s">
        <v>199</v>
      </c>
      <c r="W466" s="201" t="s">
        <v>37</v>
      </c>
      <c r="X466" s="202" t="s">
        <v>37</v>
      </c>
      <c r="Y466" s="200" t="s">
        <v>37</v>
      </c>
    </row>
    <row r="467" spans="2:25" x14ac:dyDescent="0.25">
      <c r="B467" s="34">
        <v>45355</v>
      </c>
      <c r="C467" s="50"/>
      <c r="D467" s="70">
        <v>6518</v>
      </c>
      <c r="E467" s="70"/>
      <c r="F467" s="70"/>
      <c r="G467" s="70"/>
      <c r="H467" s="70"/>
      <c r="I467" s="50"/>
      <c r="J467" s="27">
        <v>7531</v>
      </c>
      <c r="K467" s="50"/>
      <c r="L467" s="27"/>
      <c r="M467" s="50"/>
      <c r="N467" s="48" t="s">
        <v>214</v>
      </c>
      <c r="O467" s="246">
        <v>8788</v>
      </c>
      <c r="P467" s="54" t="s">
        <v>199</v>
      </c>
      <c r="Q467" s="50"/>
      <c r="R467" s="49" t="s">
        <v>37</v>
      </c>
      <c r="S467" s="118" t="s">
        <v>37</v>
      </c>
      <c r="T467" s="262">
        <v>29510</v>
      </c>
      <c r="U467" s="325">
        <v>36914</v>
      </c>
      <c r="V467" s="171" t="s">
        <v>199</v>
      </c>
      <c r="W467" s="201" t="s">
        <v>37</v>
      </c>
      <c r="X467" s="202" t="s">
        <v>37</v>
      </c>
      <c r="Y467" s="200" t="s">
        <v>37</v>
      </c>
    </row>
    <row r="468" spans="2:25" x14ac:dyDescent="0.25">
      <c r="B468" s="34">
        <v>45357</v>
      </c>
      <c r="C468" s="50"/>
      <c r="D468" s="70">
        <v>6437</v>
      </c>
      <c r="E468" s="70"/>
      <c r="F468" s="70"/>
      <c r="G468" s="70"/>
      <c r="H468" s="70"/>
      <c r="I468" s="50"/>
      <c r="J468" s="27">
        <v>7421</v>
      </c>
      <c r="K468" s="50"/>
      <c r="L468" s="27"/>
      <c r="M468" s="50"/>
      <c r="N468" s="70" t="s">
        <v>214</v>
      </c>
      <c r="O468" s="246">
        <v>8809</v>
      </c>
      <c r="P468" s="54" t="s">
        <v>199</v>
      </c>
      <c r="Q468" s="50"/>
      <c r="R468" s="49" t="s">
        <v>37</v>
      </c>
      <c r="S468" s="118" t="s">
        <v>37</v>
      </c>
      <c r="T468" s="262">
        <v>27321</v>
      </c>
      <c r="U468" s="325">
        <v>35918</v>
      </c>
      <c r="V468" s="171" t="s">
        <v>199</v>
      </c>
      <c r="W468" s="201" t="s">
        <v>37</v>
      </c>
      <c r="X468" s="244">
        <v>8549</v>
      </c>
      <c r="Y468" s="200" t="s">
        <v>37</v>
      </c>
    </row>
    <row r="469" spans="2:25" x14ac:dyDescent="0.25">
      <c r="B469" s="34">
        <v>45359</v>
      </c>
      <c r="C469" s="50"/>
      <c r="D469" s="70">
        <v>6248</v>
      </c>
      <c r="E469" s="70"/>
      <c r="F469" s="70"/>
      <c r="G469" s="70"/>
      <c r="H469" s="70"/>
      <c r="I469" s="50"/>
      <c r="J469" s="27">
        <v>7490</v>
      </c>
      <c r="K469" s="50"/>
      <c r="L469" s="27"/>
      <c r="M469" s="50"/>
      <c r="N469" s="48" t="s">
        <v>214</v>
      </c>
      <c r="O469" s="246">
        <v>8700</v>
      </c>
      <c r="P469" s="54" t="s">
        <v>199</v>
      </c>
      <c r="Q469" s="50"/>
      <c r="R469" s="49" t="s">
        <v>37</v>
      </c>
      <c r="S469" s="118" t="s">
        <v>37</v>
      </c>
      <c r="T469" s="262">
        <v>27116</v>
      </c>
      <c r="U469" s="325">
        <v>36115</v>
      </c>
      <c r="V469" s="171" t="s">
        <v>199</v>
      </c>
      <c r="W469" s="201" t="s">
        <v>37</v>
      </c>
      <c r="X469" s="244">
        <v>8517</v>
      </c>
      <c r="Y469" s="200" t="s">
        <v>37</v>
      </c>
    </row>
    <row r="470" spans="2:25" x14ac:dyDescent="0.25">
      <c r="B470" s="34">
        <v>45362</v>
      </c>
      <c r="C470" s="50"/>
      <c r="D470" s="70">
        <v>6037</v>
      </c>
      <c r="E470" s="70"/>
      <c r="F470" s="70"/>
      <c r="G470" s="70"/>
      <c r="H470" s="70"/>
      <c r="I470" s="50"/>
      <c r="J470" s="27">
        <v>7438</v>
      </c>
      <c r="K470" s="50"/>
      <c r="L470" s="27"/>
      <c r="M470" s="50"/>
      <c r="N470" s="48" t="s">
        <v>214</v>
      </c>
      <c r="O470" s="117" t="s">
        <v>37</v>
      </c>
      <c r="P470" s="54" t="s">
        <v>199</v>
      </c>
      <c r="Q470" s="50"/>
      <c r="R470" s="49" t="s">
        <v>37</v>
      </c>
      <c r="S470" s="118" t="s">
        <v>37</v>
      </c>
      <c r="T470" s="262">
        <v>26925</v>
      </c>
      <c r="U470" s="325">
        <v>46237</v>
      </c>
      <c r="V470" s="171" t="s">
        <v>199</v>
      </c>
      <c r="W470" s="201" t="s">
        <v>37</v>
      </c>
      <c r="X470" s="244">
        <v>9011</v>
      </c>
      <c r="Y470" s="200" t="s">
        <v>37</v>
      </c>
    </row>
    <row r="471" spans="2:25" x14ac:dyDescent="0.25">
      <c r="B471" s="34">
        <v>45364</v>
      </c>
      <c r="C471" s="50"/>
      <c r="D471" s="70">
        <v>6249</v>
      </c>
      <c r="E471" s="70"/>
      <c r="F471" s="70"/>
      <c r="G471" s="70"/>
      <c r="H471" s="70"/>
      <c r="I471" s="50"/>
      <c r="J471" s="27">
        <v>7510</v>
      </c>
      <c r="K471" s="50"/>
      <c r="L471" s="27"/>
      <c r="M471" s="50"/>
      <c r="N471" s="48" t="s">
        <v>214</v>
      </c>
      <c r="O471" s="117" t="s">
        <v>37</v>
      </c>
      <c r="P471" s="54" t="s">
        <v>199</v>
      </c>
      <c r="Q471" s="50"/>
      <c r="R471" s="49" t="s">
        <v>37</v>
      </c>
      <c r="S471" s="118" t="s">
        <v>37</v>
      </c>
      <c r="T471" s="262">
        <v>25949</v>
      </c>
      <c r="U471" s="325">
        <v>46120</v>
      </c>
      <c r="V471" s="171" t="s">
        <v>199</v>
      </c>
      <c r="W471" s="201" t="s">
        <v>37</v>
      </c>
      <c r="X471" s="244">
        <v>9000</v>
      </c>
      <c r="Y471" s="200" t="s">
        <v>37</v>
      </c>
    </row>
    <row r="472" spans="2:25" x14ac:dyDescent="0.25">
      <c r="B472" s="34">
        <v>45366</v>
      </c>
      <c r="C472" s="50"/>
      <c r="D472" s="70">
        <v>6275</v>
      </c>
      <c r="E472" s="70"/>
      <c r="F472" s="70"/>
      <c r="G472" s="70"/>
      <c r="H472" s="70"/>
      <c r="I472" s="50"/>
      <c r="J472" s="27">
        <v>7356</v>
      </c>
      <c r="K472" s="50"/>
      <c r="L472" s="27"/>
      <c r="M472" s="50"/>
      <c r="N472" s="48" t="s">
        <v>214</v>
      </c>
      <c r="O472" s="117" t="s">
        <v>37</v>
      </c>
      <c r="P472" s="54" t="s">
        <v>199</v>
      </c>
      <c r="Q472" s="50"/>
      <c r="R472" s="49" t="s">
        <v>37</v>
      </c>
      <c r="S472" s="118" t="s">
        <v>37</v>
      </c>
      <c r="T472" s="262">
        <v>23417</v>
      </c>
      <c r="U472" s="325">
        <v>51307</v>
      </c>
      <c r="V472" s="171" t="s">
        <v>199</v>
      </c>
      <c r="W472" s="201" t="s">
        <v>37</v>
      </c>
      <c r="X472" s="202" t="s">
        <v>37</v>
      </c>
      <c r="Y472" s="200" t="s">
        <v>37</v>
      </c>
    </row>
    <row r="473" spans="2:25" x14ac:dyDescent="0.25">
      <c r="B473" s="34">
        <v>45371</v>
      </c>
      <c r="C473" s="50"/>
      <c r="D473" s="70">
        <v>6542</v>
      </c>
      <c r="E473" s="70"/>
      <c r="F473" s="70"/>
      <c r="G473" s="70"/>
      <c r="H473" s="70"/>
      <c r="I473" s="50"/>
      <c r="J473" s="27">
        <v>7252</v>
      </c>
      <c r="K473" s="50"/>
      <c r="L473" s="27"/>
      <c r="M473" s="50"/>
      <c r="N473" s="48" t="s">
        <v>214</v>
      </c>
      <c r="O473" s="117" t="s">
        <v>37</v>
      </c>
      <c r="P473" s="54" t="s">
        <v>199</v>
      </c>
      <c r="Q473" s="50"/>
      <c r="R473" s="49" t="s">
        <v>37</v>
      </c>
      <c r="S473" s="118" t="s">
        <v>37</v>
      </c>
      <c r="T473" s="262">
        <v>23335</v>
      </c>
      <c r="U473" s="325">
        <v>46691</v>
      </c>
      <c r="V473" s="171" t="s">
        <v>199</v>
      </c>
      <c r="W473" s="201" t="s">
        <v>37</v>
      </c>
      <c r="X473" s="244">
        <v>9911</v>
      </c>
      <c r="Y473" s="200" t="s">
        <v>37</v>
      </c>
    </row>
    <row r="474" spans="2:25" x14ac:dyDescent="0.25">
      <c r="B474" s="34">
        <v>45373</v>
      </c>
      <c r="C474" s="50"/>
      <c r="D474" s="70">
        <v>6814</v>
      </c>
      <c r="E474" s="70"/>
      <c r="F474" s="70"/>
      <c r="G474" s="70"/>
      <c r="H474" s="70"/>
      <c r="I474" s="50"/>
      <c r="J474" s="27">
        <v>7359</v>
      </c>
      <c r="K474" s="50"/>
      <c r="L474" s="27"/>
      <c r="M474" s="50"/>
      <c r="N474" s="48" t="s">
        <v>214</v>
      </c>
      <c r="O474" s="117" t="s">
        <v>37</v>
      </c>
      <c r="P474" s="54" t="s">
        <v>199</v>
      </c>
      <c r="Q474" s="50"/>
      <c r="R474" s="49" t="s">
        <v>37</v>
      </c>
      <c r="S474" s="118" t="s">
        <v>37</v>
      </c>
      <c r="T474" s="262">
        <v>24187</v>
      </c>
      <c r="U474" s="325">
        <v>46715</v>
      </c>
      <c r="V474" s="171" t="s">
        <v>199</v>
      </c>
      <c r="W474" s="201" t="s">
        <v>37</v>
      </c>
      <c r="X474" s="244">
        <v>8910</v>
      </c>
      <c r="Y474" s="200" t="s">
        <v>37</v>
      </c>
    </row>
    <row r="475" spans="2:25" x14ac:dyDescent="0.25">
      <c r="B475" s="34">
        <v>45376</v>
      </c>
      <c r="C475" s="50"/>
      <c r="D475" s="70"/>
      <c r="E475" s="70"/>
      <c r="F475" s="70"/>
      <c r="G475" s="70"/>
      <c r="H475" s="70"/>
      <c r="I475" s="50"/>
      <c r="J475" s="27"/>
      <c r="K475" s="50"/>
      <c r="L475" s="27"/>
      <c r="M475" s="50"/>
      <c r="N475" s="48"/>
      <c r="O475" s="117"/>
      <c r="P475" s="54"/>
      <c r="Q475" s="50"/>
      <c r="R475" s="49"/>
      <c r="S475" s="118"/>
      <c r="T475" s="262"/>
      <c r="U475" s="199"/>
      <c r="V475" s="171"/>
      <c r="W475" s="201"/>
      <c r="X475" s="202"/>
      <c r="Y475" s="200"/>
    </row>
    <row r="476" spans="2:25" hidden="1" x14ac:dyDescent="0.25">
      <c r="B476" s="34"/>
      <c r="C476" s="50"/>
      <c r="D476" s="70"/>
      <c r="E476" s="70"/>
      <c r="F476" s="70"/>
      <c r="G476" s="70"/>
      <c r="H476" s="70"/>
      <c r="I476" s="50"/>
      <c r="J476" s="27"/>
      <c r="K476" s="50"/>
      <c r="L476" s="27"/>
      <c r="M476" s="50"/>
      <c r="N476" s="48"/>
      <c r="O476" s="117"/>
      <c r="P476" s="54"/>
      <c r="Q476" s="50"/>
      <c r="R476" s="49"/>
      <c r="S476" s="118"/>
      <c r="T476" s="262"/>
      <c r="U476" s="199"/>
      <c r="V476" s="171"/>
      <c r="W476" s="201"/>
      <c r="X476" s="202"/>
      <c r="Y476" s="200"/>
    </row>
    <row r="477" spans="2:25" hidden="1" x14ac:dyDescent="0.25">
      <c r="B477" s="34"/>
      <c r="C477" s="50"/>
      <c r="D477" s="70"/>
      <c r="E477" s="70"/>
      <c r="F477" s="70"/>
      <c r="G477" s="70"/>
      <c r="H477" s="70"/>
      <c r="I477" s="50"/>
      <c r="J477" s="27"/>
      <c r="K477" s="50"/>
      <c r="L477" s="27"/>
      <c r="M477" s="50"/>
      <c r="N477" s="48"/>
      <c r="O477" s="246"/>
      <c r="P477" s="142"/>
      <c r="Q477" s="50"/>
      <c r="R477" s="49"/>
      <c r="S477" s="118" t="s">
        <v>37</v>
      </c>
      <c r="T477" s="118" t="s">
        <v>226</v>
      </c>
      <c r="U477" s="325" t="s">
        <v>199</v>
      </c>
      <c r="V477" s="171" t="s">
        <v>199</v>
      </c>
      <c r="W477" s="201" t="s">
        <v>37</v>
      </c>
      <c r="X477" s="202" t="s">
        <v>199</v>
      </c>
      <c r="Y477" s="200"/>
    </row>
    <row r="478" spans="2:25" hidden="1" x14ac:dyDescent="0.25">
      <c r="B478" s="34"/>
      <c r="C478" s="50"/>
      <c r="D478" s="70"/>
      <c r="E478" s="70"/>
      <c r="F478" s="70"/>
      <c r="G478" s="70"/>
      <c r="H478" s="70"/>
      <c r="I478" s="50"/>
      <c r="J478" s="27"/>
      <c r="K478" s="50"/>
      <c r="L478" s="27"/>
      <c r="M478" s="50"/>
      <c r="N478" s="48"/>
      <c r="O478" s="117"/>
      <c r="P478" s="54"/>
      <c r="Q478" s="50"/>
      <c r="R478" s="49"/>
      <c r="S478" s="118" t="s">
        <v>37</v>
      </c>
      <c r="T478" s="118" t="s">
        <v>226</v>
      </c>
      <c r="U478" s="325" t="s">
        <v>199</v>
      </c>
      <c r="V478" s="171" t="s">
        <v>199</v>
      </c>
      <c r="W478" s="201" t="s">
        <v>37</v>
      </c>
      <c r="X478" s="202" t="s">
        <v>199</v>
      </c>
      <c r="Y478" s="200" t="s">
        <v>37</v>
      </c>
    </row>
    <row r="479" spans="2:25" x14ac:dyDescent="0.25">
      <c r="U479" s="205"/>
      <c r="V479" s="206"/>
      <c r="W479" s="205"/>
      <c r="X479" s="205"/>
      <c r="Y479" s="205"/>
    </row>
    <row r="480" spans="2:25" x14ac:dyDescent="0.25">
      <c r="U480" s="205"/>
      <c r="V480" s="206"/>
      <c r="W480" s="205"/>
      <c r="X480" s="205"/>
      <c r="Y480" s="205"/>
    </row>
    <row r="481" spans="21:25" x14ac:dyDescent="0.25">
      <c r="U481" s="205"/>
      <c r="V481" s="206"/>
      <c r="W481" s="205"/>
      <c r="X481" s="205"/>
      <c r="Y481" s="205"/>
    </row>
    <row r="482" spans="21:25" x14ac:dyDescent="0.25">
      <c r="U482" s="205"/>
      <c r="V482" s="206"/>
      <c r="W482" s="205"/>
      <c r="X482" s="205"/>
      <c r="Y482" s="205"/>
    </row>
    <row r="483" spans="21:25" x14ac:dyDescent="0.25">
      <c r="U483" s="205"/>
      <c r="V483" s="206"/>
      <c r="W483" s="205"/>
      <c r="X483" s="205"/>
      <c r="Y483" s="205"/>
    </row>
    <row r="484" spans="21:25" x14ac:dyDescent="0.25">
      <c r="U484" s="205"/>
      <c r="V484" s="206"/>
      <c r="W484" s="205"/>
      <c r="X484" s="205"/>
      <c r="Y484" s="205"/>
    </row>
    <row r="485" spans="21:25" x14ac:dyDescent="0.25">
      <c r="U485" s="205"/>
      <c r="V485" s="206"/>
      <c r="W485" s="205"/>
      <c r="X485" s="205"/>
      <c r="Y485" s="205"/>
    </row>
    <row r="486" spans="21:25" x14ac:dyDescent="0.25">
      <c r="U486" s="205"/>
      <c r="V486" s="206"/>
      <c r="W486" s="205"/>
      <c r="X486" s="205"/>
      <c r="Y486" s="205"/>
    </row>
    <row r="487" spans="21:25" x14ac:dyDescent="0.25">
      <c r="U487" s="205"/>
      <c r="V487" s="206"/>
      <c r="W487" s="205"/>
      <c r="X487" s="205"/>
      <c r="Y487" s="205"/>
    </row>
    <row r="488" spans="21:25" x14ac:dyDescent="0.25">
      <c r="U488" s="205"/>
      <c r="V488" s="206"/>
      <c r="W488" s="205"/>
      <c r="X488" s="205"/>
      <c r="Y488" s="205"/>
    </row>
    <row r="489" spans="21:25" x14ac:dyDescent="0.25">
      <c r="U489" s="205"/>
      <c r="V489" s="206"/>
      <c r="W489" s="205"/>
      <c r="X489" s="205"/>
      <c r="Y489" s="205"/>
    </row>
    <row r="490" spans="21:25" x14ac:dyDescent="0.25">
      <c r="U490" s="205"/>
      <c r="V490" s="206"/>
      <c r="W490" s="205"/>
      <c r="X490" s="205"/>
      <c r="Y490" s="205"/>
    </row>
    <row r="491" spans="21:25" x14ac:dyDescent="0.25">
      <c r="U491" s="205"/>
      <c r="V491" s="206"/>
      <c r="W491" s="205"/>
      <c r="X491" s="205"/>
      <c r="Y491" s="205"/>
    </row>
    <row r="492" spans="21:25" x14ac:dyDescent="0.25">
      <c r="U492" s="205"/>
      <c r="V492" s="206"/>
      <c r="W492" s="205"/>
      <c r="X492" s="205"/>
      <c r="Y492" s="205"/>
    </row>
    <row r="493" spans="21:25" x14ac:dyDescent="0.25">
      <c r="U493" s="205"/>
      <c r="V493" s="206"/>
      <c r="W493" s="205"/>
      <c r="X493" s="205"/>
      <c r="Y493" s="205"/>
    </row>
    <row r="494" spans="21:25" x14ac:dyDescent="0.25">
      <c r="U494" s="205"/>
      <c r="V494" s="206"/>
      <c r="W494" s="205"/>
      <c r="X494" s="205"/>
      <c r="Y494" s="205"/>
    </row>
    <row r="495" spans="21:25" x14ac:dyDescent="0.25">
      <c r="U495" s="205"/>
      <c r="V495" s="206"/>
      <c r="W495" s="205"/>
      <c r="X495" s="205"/>
      <c r="Y495" s="205"/>
    </row>
    <row r="496" spans="21:25" x14ac:dyDescent="0.25">
      <c r="U496" s="205"/>
      <c r="V496" s="206"/>
      <c r="W496" s="205"/>
      <c r="X496" s="205"/>
      <c r="Y496" s="205"/>
    </row>
    <row r="497" spans="21:25" x14ac:dyDescent="0.25">
      <c r="U497" s="205"/>
      <c r="V497" s="206"/>
      <c r="W497" s="205"/>
      <c r="X497" s="205"/>
      <c r="Y497" s="205"/>
    </row>
    <row r="498" spans="21:25" x14ac:dyDescent="0.25">
      <c r="U498" s="205"/>
      <c r="V498" s="206"/>
      <c r="W498" s="205"/>
      <c r="X498" s="205"/>
      <c r="Y498" s="205"/>
    </row>
    <row r="499" spans="21:25" x14ac:dyDescent="0.25">
      <c r="U499" s="205"/>
      <c r="V499" s="206"/>
      <c r="W499" s="205"/>
      <c r="X499" s="205"/>
      <c r="Y499" s="205"/>
    </row>
    <row r="500" spans="21:25" x14ac:dyDescent="0.25">
      <c r="U500" s="205"/>
      <c r="V500" s="206"/>
      <c r="W500" s="205"/>
      <c r="X500" s="205"/>
      <c r="Y500" s="205"/>
    </row>
    <row r="501" spans="21:25" x14ac:dyDescent="0.25">
      <c r="U501" s="205"/>
      <c r="V501" s="206"/>
      <c r="W501" s="205"/>
      <c r="X501" s="205"/>
      <c r="Y501" s="205"/>
    </row>
    <row r="502" spans="21:25" x14ac:dyDescent="0.25">
      <c r="U502" s="205"/>
      <c r="V502" s="206"/>
      <c r="W502" s="205"/>
      <c r="X502" s="205"/>
      <c r="Y502" s="205"/>
    </row>
    <row r="503" spans="21:25" x14ac:dyDescent="0.25">
      <c r="U503" s="205"/>
      <c r="V503" s="206"/>
      <c r="W503" s="205"/>
      <c r="X503" s="205"/>
      <c r="Y503" s="205"/>
    </row>
    <row r="504" spans="21:25" x14ac:dyDescent="0.25">
      <c r="U504" s="205"/>
      <c r="V504" s="206"/>
      <c r="W504" s="205"/>
      <c r="X504" s="205"/>
      <c r="Y504" s="205"/>
    </row>
    <row r="505" spans="21:25" x14ac:dyDescent="0.25">
      <c r="U505" s="205"/>
      <c r="V505" s="206"/>
      <c r="W505" s="205"/>
      <c r="X505" s="205"/>
      <c r="Y505" s="205"/>
    </row>
    <row r="506" spans="21:25" x14ac:dyDescent="0.25">
      <c r="U506" s="205"/>
      <c r="V506" s="206"/>
      <c r="W506" s="205"/>
      <c r="X506" s="205"/>
      <c r="Y506" s="205"/>
    </row>
    <row r="507" spans="21:25" x14ac:dyDescent="0.25">
      <c r="U507" s="205"/>
      <c r="V507" s="206"/>
      <c r="W507" s="205"/>
      <c r="X507" s="205"/>
      <c r="Y507" s="205"/>
    </row>
    <row r="508" spans="21:25" x14ac:dyDescent="0.25">
      <c r="U508" s="205"/>
      <c r="V508" s="206"/>
      <c r="W508" s="205"/>
      <c r="X508" s="205"/>
      <c r="Y508" s="205"/>
    </row>
    <row r="509" spans="21:25" x14ac:dyDescent="0.25">
      <c r="U509" s="205"/>
      <c r="V509" s="206"/>
      <c r="W509" s="205"/>
      <c r="X509" s="205"/>
      <c r="Y509" s="205"/>
    </row>
    <row r="510" spans="21:25" x14ac:dyDescent="0.25">
      <c r="U510" s="205"/>
      <c r="V510" s="206"/>
      <c r="W510" s="205"/>
      <c r="X510" s="205"/>
      <c r="Y510" s="205"/>
    </row>
    <row r="511" spans="21:25" x14ac:dyDescent="0.25">
      <c r="U511" s="205"/>
      <c r="V511" s="206"/>
      <c r="W511" s="205"/>
      <c r="X511" s="205"/>
      <c r="Y511" s="205"/>
    </row>
    <row r="512" spans="21:25" x14ac:dyDescent="0.25">
      <c r="U512" s="205"/>
      <c r="V512" s="206"/>
      <c r="W512" s="205"/>
      <c r="X512" s="205"/>
      <c r="Y512" s="205"/>
    </row>
    <row r="513" spans="21:25" x14ac:dyDescent="0.25">
      <c r="U513" s="205"/>
      <c r="V513" s="206"/>
      <c r="W513" s="205"/>
      <c r="X513" s="205"/>
      <c r="Y513" s="205"/>
    </row>
    <row r="514" spans="21:25" x14ac:dyDescent="0.25">
      <c r="U514" s="205"/>
      <c r="V514" s="206"/>
      <c r="W514" s="205"/>
      <c r="X514" s="205"/>
      <c r="Y514" s="205"/>
    </row>
    <row r="515" spans="21:25" x14ac:dyDescent="0.25">
      <c r="U515" s="205"/>
      <c r="V515" s="206"/>
      <c r="W515" s="205"/>
      <c r="X515" s="205"/>
      <c r="Y515" s="205"/>
    </row>
    <row r="516" spans="21:25" x14ac:dyDescent="0.25">
      <c r="U516" s="205"/>
      <c r="V516" s="206"/>
      <c r="W516" s="205"/>
      <c r="X516" s="205"/>
      <c r="Y516" s="205"/>
    </row>
    <row r="517" spans="21:25" x14ac:dyDescent="0.25">
      <c r="U517" s="205"/>
      <c r="V517" s="206"/>
      <c r="W517" s="205"/>
      <c r="X517" s="205"/>
      <c r="Y517" s="205"/>
    </row>
    <row r="518" spans="21:25" x14ac:dyDescent="0.25">
      <c r="U518" s="205"/>
      <c r="V518" s="206"/>
      <c r="W518" s="205"/>
      <c r="X518" s="205"/>
      <c r="Y518" s="205"/>
    </row>
    <row r="519" spans="21:25" x14ac:dyDescent="0.25">
      <c r="U519" s="205"/>
      <c r="V519" s="206"/>
      <c r="W519" s="205"/>
      <c r="X519" s="205"/>
      <c r="Y519" s="205"/>
    </row>
    <row r="520" spans="21:25" x14ac:dyDescent="0.25">
      <c r="U520" s="205"/>
      <c r="V520" s="206"/>
      <c r="W520" s="205"/>
      <c r="X520" s="205"/>
      <c r="Y520" s="205"/>
    </row>
    <row r="521" spans="21:25" x14ac:dyDescent="0.25">
      <c r="U521" s="205"/>
      <c r="V521" s="206"/>
      <c r="W521" s="205"/>
      <c r="X521" s="205"/>
      <c r="Y521" s="205"/>
    </row>
    <row r="522" spans="21:25" x14ac:dyDescent="0.25">
      <c r="U522" s="205"/>
      <c r="V522" s="206"/>
      <c r="W522" s="205"/>
      <c r="X522" s="205"/>
      <c r="Y522" s="205"/>
    </row>
    <row r="523" spans="21:25" x14ac:dyDescent="0.25">
      <c r="U523" s="205"/>
      <c r="V523" s="206"/>
      <c r="W523" s="205"/>
      <c r="X523" s="205"/>
      <c r="Y523" s="205"/>
    </row>
    <row r="524" spans="21:25" x14ac:dyDescent="0.25">
      <c r="U524" s="205"/>
      <c r="V524" s="206"/>
      <c r="W524" s="205"/>
      <c r="X524" s="205"/>
      <c r="Y524" s="205"/>
    </row>
    <row r="525" spans="21:25" x14ac:dyDescent="0.25">
      <c r="U525" s="205"/>
      <c r="V525" s="206"/>
      <c r="W525" s="205"/>
      <c r="X525" s="205"/>
      <c r="Y525" s="205"/>
    </row>
    <row r="526" spans="21:25" x14ac:dyDescent="0.25">
      <c r="U526" s="205"/>
      <c r="V526" s="206"/>
      <c r="W526" s="205"/>
      <c r="X526" s="205"/>
      <c r="Y526" s="205"/>
    </row>
    <row r="527" spans="21:25" x14ac:dyDescent="0.25">
      <c r="U527" s="205"/>
      <c r="V527" s="206"/>
      <c r="W527" s="205"/>
      <c r="X527" s="205"/>
      <c r="Y527" s="205"/>
    </row>
    <row r="528" spans="21:25" x14ac:dyDescent="0.25">
      <c r="U528" s="205"/>
      <c r="V528" s="206"/>
      <c r="W528" s="205"/>
      <c r="X528" s="205"/>
      <c r="Y528" s="205"/>
    </row>
    <row r="529" spans="21:25" x14ac:dyDescent="0.25">
      <c r="U529" s="205"/>
      <c r="V529" s="206"/>
      <c r="W529" s="205"/>
      <c r="X529" s="205"/>
      <c r="Y529" s="205"/>
    </row>
    <row r="530" spans="21:25" x14ac:dyDescent="0.25">
      <c r="U530" s="205"/>
      <c r="V530" s="206"/>
      <c r="W530" s="205"/>
      <c r="X530" s="205"/>
      <c r="Y530" s="205"/>
    </row>
    <row r="531" spans="21:25" x14ac:dyDescent="0.25">
      <c r="U531" s="205"/>
      <c r="V531" s="206"/>
      <c r="W531" s="205"/>
      <c r="X531" s="205"/>
      <c r="Y531" s="205"/>
    </row>
    <row r="532" spans="21:25" x14ac:dyDescent="0.25">
      <c r="U532" s="205"/>
      <c r="V532" s="206"/>
      <c r="W532" s="205"/>
      <c r="X532" s="205"/>
      <c r="Y532" s="205"/>
    </row>
    <row r="533" spans="21:25" x14ac:dyDescent="0.25">
      <c r="U533" s="205"/>
      <c r="V533" s="206"/>
      <c r="W533" s="205"/>
      <c r="X533" s="205"/>
      <c r="Y533" s="205"/>
    </row>
    <row r="534" spans="21:25" x14ac:dyDescent="0.25">
      <c r="U534" s="205"/>
      <c r="V534" s="206"/>
      <c r="W534" s="205"/>
      <c r="X534" s="205"/>
      <c r="Y534" s="205"/>
    </row>
    <row r="535" spans="21:25" x14ac:dyDescent="0.25">
      <c r="U535" s="205"/>
      <c r="V535" s="206"/>
      <c r="W535" s="205"/>
      <c r="X535" s="205"/>
      <c r="Y535" s="205"/>
    </row>
    <row r="536" spans="21:25" x14ac:dyDescent="0.25">
      <c r="U536" s="205"/>
      <c r="V536" s="206"/>
      <c r="W536" s="205"/>
      <c r="X536" s="205"/>
      <c r="Y536" s="205"/>
    </row>
    <row r="537" spans="21:25" x14ac:dyDescent="0.25">
      <c r="U537" s="205"/>
      <c r="V537" s="206"/>
      <c r="W537" s="205"/>
      <c r="X537" s="205"/>
      <c r="Y537" s="205"/>
    </row>
    <row r="538" spans="21:25" x14ac:dyDescent="0.25">
      <c r="U538" s="33"/>
      <c r="V538" s="206"/>
      <c r="W538" s="205"/>
      <c r="X538" s="205"/>
      <c r="Y538" s="205"/>
    </row>
  </sheetData>
  <mergeCells count="1">
    <mergeCell ref="C3:Y3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Y479"/>
  <sheetViews>
    <sheetView zoomScale="85" zoomScaleNormal="85" workbookViewId="0">
      <pane ySplit="7" topLeftCell="A454" activePane="bottomLeft" state="frozen"/>
      <selection pane="bottomLeft" activeCell="B475" sqref="B475"/>
    </sheetView>
  </sheetViews>
  <sheetFormatPr baseColWidth="10" defaultColWidth="11.42578125" defaultRowHeight="15" x14ac:dyDescent="0.25"/>
  <cols>
    <col min="1" max="1" width="3.28515625" customWidth="1"/>
    <col min="2" max="2" width="13.5703125" customWidth="1"/>
    <col min="3" max="4" width="17.140625" customWidth="1"/>
    <col min="5" max="5" width="18.42578125" customWidth="1"/>
    <col min="6" max="8" width="17.140625" customWidth="1"/>
    <col min="9" max="9" width="20.5703125" customWidth="1"/>
    <col min="10" max="10" width="17.140625" customWidth="1"/>
    <col min="11" max="11" width="19" customWidth="1"/>
    <col min="12" max="14" width="17.140625" customWidth="1"/>
    <col min="15" max="15" width="4.7109375" customWidth="1"/>
    <col min="16" max="16" width="17.140625" customWidth="1"/>
    <col min="17" max="17" width="94.42578125" customWidth="1"/>
  </cols>
  <sheetData>
    <row r="3" spans="2:25" ht="26.25" x14ac:dyDescent="0.4">
      <c r="C3" s="370" t="s">
        <v>26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5" spans="2:25" x14ac:dyDescent="0.25">
      <c r="B5" s="1" t="s">
        <v>6</v>
      </c>
      <c r="C5" s="24" t="s">
        <v>25</v>
      </c>
      <c r="D5" s="6" t="s">
        <v>25</v>
      </c>
      <c r="E5" s="8" t="s">
        <v>25</v>
      </c>
      <c r="F5" s="12" t="s">
        <v>25</v>
      </c>
      <c r="G5" s="16" t="s">
        <v>25</v>
      </c>
      <c r="H5" s="20" t="s">
        <v>25</v>
      </c>
      <c r="I5" s="20" t="s">
        <v>25</v>
      </c>
      <c r="J5" s="195" t="s">
        <v>25</v>
      </c>
      <c r="K5" s="171" t="s">
        <v>25</v>
      </c>
      <c r="L5" s="201" t="s">
        <v>25</v>
      </c>
      <c r="M5" s="202" t="s">
        <v>25</v>
      </c>
      <c r="N5" s="200" t="s">
        <v>25</v>
      </c>
      <c r="P5" s="55" t="s">
        <v>25</v>
      </c>
    </row>
    <row r="6" spans="2:25" x14ac:dyDescent="0.25">
      <c r="B6" s="1" t="s">
        <v>7</v>
      </c>
      <c r="C6" s="24">
        <v>2</v>
      </c>
      <c r="D6" s="6">
        <v>10</v>
      </c>
      <c r="E6" s="8">
        <v>12</v>
      </c>
      <c r="F6" s="12">
        <v>13</v>
      </c>
      <c r="G6" s="16">
        <v>14</v>
      </c>
      <c r="H6" s="20" t="s">
        <v>15</v>
      </c>
      <c r="I6" s="20" t="s">
        <v>16</v>
      </c>
      <c r="J6" s="199">
        <v>16</v>
      </c>
      <c r="K6" s="171">
        <v>17</v>
      </c>
      <c r="L6" s="201">
        <v>18</v>
      </c>
      <c r="M6" s="202">
        <v>19</v>
      </c>
      <c r="N6" s="200">
        <v>20</v>
      </c>
      <c r="P6" s="55"/>
    </row>
    <row r="7" spans="2:25" ht="72" customHeight="1" x14ac:dyDescent="0.25">
      <c r="B7" s="3" t="s">
        <v>8</v>
      </c>
      <c r="C7" s="25" t="s">
        <v>19</v>
      </c>
      <c r="D7" s="4" t="s">
        <v>17</v>
      </c>
      <c r="E7" s="9" t="s">
        <v>20</v>
      </c>
      <c r="F7" s="13" t="s">
        <v>21</v>
      </c>
      <c r="G7" s="17" t="s">
        <v>18</v>
      </c>
      <c r="H7" s="21" t="s">
        <v>22</v>
      </c>
      <c r="I7" s="21" t="s">
        <v>23</v>
      </c>
      <c r="J7" s="170" t="s">
        <v>129</v>
      </c>
      <c r="K7" s="171" t="s">
        <v>131</v>
      </c>
      <c r="L7" s="172" t="s">
        <v>132</v>
      </c>
      <c r="M7" s="173" t="s">
        <v>134</v>
      </c>
      <c r="N7" s="174" t="s">
        <v>136</v>
      </c>
      <c r="P7" s="56" t="s">
        <v>58</v>
      </c>
      <c r="Q7" s="3" t="s">
        <v>38</v>
      </c>
    </row>
    <row r="8" spans="2:25" ht="9.75" customHeight="1" x14ac:dyDescent="0.25">
      <c r="B8" s="3"/>
      <c r="C8" s="25"/>
      <c r="D8" s="4"/>
      <c r="E8" s="9"/>
      <c r="F8" s="13"/>
      <c r="G8" s="17"/>
      <c r="H8" s="21"/>
      <c r="I8" s="21"/>
      <c r="J8" s="190"/>
      <c r="K8" s="166"/>
      <c r="L8" s="192"/>
      <c r="M8" s="193"/>
      <c r="N8" s="194"/>
      <c r="P8" s="57"/>
    </row>
    <row r="9" spans="2:25" x14ac:dyDescent="0.25">
      <c r="B9" s="34">
        <v>43707</v>
      </c>
      <c r="C9" s="35" t="s">
        <v>49</v>
      </c>
      <c r="D9" s="53" t="s">
        <v>27</v>
      </c>
      <c r="E9" s="53" t="s">
        <v>27</v>
      </c>
      <c r="F9" s="53" t="s">
        <v>27</v>
      </c>
      <c r="G9" s="53" t="s">
        <v>27</v>
      </c>
      <c r="H9" s="53" t="s">
        <v>27</v>
      </c>
      <c r="I9" s="53" t="s">
        <v>27</v>
      </c>
      <c r="J9" s="190"/>
      <c r="K9" s="166"/>
      <c r="L9" s="192"/>
      <c r="M9" s="193"/>
      <c r="N9" s="194"/>
      <c r="P9" s="57"/>
      <c r="Y9" s="42"/>
    </row>
    <row r="10" spans="2:25" x14ac:dyDescent="0.25">
      <c r="B10" s="34">
        <v>43714</v>
      </c>
      <c r="C10" s="35" t="s">
        <v>49</v>
      </c>
      <c r="D10" s="53" t="s">
        <v>27</v>
      </c>
      <c r="E10" s="53" t="s">
        <v>27</v>
      </c>
      <c r="F10" s="53" t="s">
        <v>27</v>
      </c>
      <c r="G10" s="53" t="s">
        <v>27</v>
      </c>
      <c r="H10" s="53" t="s">
        <v>27</v>
      </c>
      <c r="I10" s="53" t="s">
        <v>27</v>
      </c>
      <c r="J10" s="190"/>
      <c r="K10" s="166"/>
      <c r="L10" s="192"/>
      <c r="M10" s="193"/>
      <c r="N10" s="194"/>
      <c r="P10" s="57"/>
      <c r="Y10" s="42"/>
    </row>
    <row r="11" spans="2:25" x14ac:dyDescent="0.25">
      <c r="B11" s="34">
        <v>43728</v>
      </c>
      <c r="C11" s="35" t="s">
        <v>49</v>
      </c>
      <c r="D11" s="53" t="s">
        <v>27</v>
      </c>
      <c r="E11" s="53" t="s">
        <v>27</v>
      </c>
      <c r="F11" s="53" t="s">
        <v>27</v>
      </c>
      <c r="G11" s="53" t="s">
        <v>27</v>
      </c>
      <c r="H11" s="53" t="s">
        <v>27</v>
      </c>
      <c r="I11" s="53" t="s">
        <v>27</v>
      </c>
      <c r="J11" s="190"/>
      <c r="K11" s="166"/>
      <c r="L11" s="192"/>
      <c r="M11" s="193"/>
      <c r="N11" s="194"/>
      <c r="P11" s="57"/>
      <c r="Y11" s="42"/>
    </row>
    <row r="12" spans="2:25" x14ac:dyDescent="0.25">
      <c r="B12" s="34">
        <v>43734</v>
      </c>
      <c r="C12" s="41">
        <v>3013</v>
      </c>
      <c r="D12" s="53" t="s">
        <v>27</v>
      </c>
      <c r="E12" s="53" t="s">
        <v>27</v>
      </c>
      <c r="F12" s="53" t="s">
        <v>27</v>
      </c>
      <c r="G12" s="53" t="s">
        <v>27</v>
      </c>
      <c r="H12" s="53" t="s">
        <v>27</v>
      </c>
      <c r="I12" s="53" t="s">
        <v>27</v>
      </c>
      <c r="J12" s="190"/>
      <c r="K12" s="166"/>
      <c r="L12" s="192"/>
      <c r="M12" s="193"/>
      <c r="N12" s="194"/>
      <c r="P12" s="57">
        <f t="shared" ref="P12:P17" si="0">C12</f>
        <v>3013</v>
      </c>
      <c r="Q12" t="s">
        <v>50</v>
      </c>
      <c r="Y12" s="42"/>
    </row>
    <row r="13" spans="2:25" x14ac:dyDescent="0.25">
      <c r="B13" s="34">
        <v>43740</v>
      </c>
      <c r="C13" s="41">
        <v>2631</v>
      </c>
      <c r="D13" s="53" t="s">
        <v>27</v>
      </c>
      <c r="E13" s="53" t="s">
        <v>27</v>
      </c>
      <c r="F13" s="53" t="s">
        <v>27</v>
      </c>
      <c r="G13" s="53" t="s">
        <v>27</v>
      </c>
      <c r="H13" s="53" t="s">
        <v>27</v>
      </c>
      <c r="I13" s="53" t="s">
        <v>27</v>
      </c>
      <c r="J13" s="190"/>
      <c r="K13" s="166"/>
      <c r="L13" s="192"/>
      <c r="M13" s="193"/>
      <c r="N13" s="194"/>
      <c r="P13" s="57">
        <f t="shared" si="0"/>
        <v>2631</v>
      </c>
      <c r="Q13" t="s">
        <v>51</v>
      </c>
      <c r="Y13" s="42"/>
    </row>
    <row r="14" spans="2:25" x14ac:dyDescent="0.25">
      <c r="B14" s="34">
        <v>43747</v>
      </c>
      <c r="C14" s="41">
        <v>2096</v>
      </c>
      <c r="D14" s="53" t="s">
        <v>27</v>
      </c>
      <c r="E14" s="53" t="s">
        <v>27</v>
      </c>
      <c r="F14" s="53" t="s">
        <v>27</v>
      </c>
      <c r="G14" s="53" t="s">
        <v>27</v>
      </c>
      <c r="H14" s="53" t="s">
        <v>27</v>
      </c>
      <c r="I14" s="53" t="s">
        <v>27</v>
      </c>
      <c r="J14" s="190"/>
      <c r="K14" s="166"/>
      <c r="L14" s="192"/>
      <c r="M14" s="193"/>
      <c r="N14" s="194"/>
      <c r="P14" s="57">
        <f t="shared" si="0"/>
        <v>2096</v>
      </c>
      <c r="Q14" t="s">
        <v>52</v>
      </c>
      <c r="Y14" s="42"/>
    </row>
    <row r="15" spans="2:25" x14ac:dyDescent="0.25">
      <c r="B15" s="34">
        <v>43754</v>
      </c>
      <c r="C15" s="41">
        <v>2845.3420799999994</v>
      </c>
      <c r="D15" s="53" t="s">
        <v>27</v>
      </c>
      <c r="E15" s="53" t="s">
        <v>27</v>
      </c>
      <c r="F15" s="53" t="s">
        <v>27</v>
      </c>
      <c r="G15" s="53" t="s">
        <v>27</v>
      </c>
      <c r="H15" s="53" t="s">
        <v>27</v>
      </c>
      <c r="I15" s="53" t="s">
        <v>27</v>
      </c>
      <c r="J15" s="190"/>
      <c r="K15" s="166"/>
      <c r="L15" s="192"/>
      <c r="M15" s="193"/>
      <c r="N15" s="194"/>
      <c r="P15" s="57">
        <f t="shared" si="0"/>
        <v>2845.3420799999994</v>
      </c>
      <c r="Y15" s="42"/>
    </row>
    <row r="16" spans="2:25" x14ac:dyDescent="0.25">
      <c r="B16" s="34">
        <v>43761</v>
      </c>
      <c r="C16" s="41">
        <v>1330</v>
      </c>
      <c r="D16" s="53" t="s">
        <v>27</v>
      </c>
      <c r="E16" s="53" t="s">
        <v>27</v>
      </c>
      <c r="F16" s="53" t="s">
        <v>27</v>
      </c>
      <c r="G16" s="53" t="s">
        <v>27</v>
      </c>
      <c r="H16" s="53" t="s">
        <v>27</v>
      </c>
      <c r="I16" s="53" t="s">
        <v>27</v>
      </c>
      <c r="J16" s="190"/>
      <c r="K16" s="166"/>
      <c r="L16" s="192"/>
      <c r="M16" s="193"/>
      <c r="N16" s="194"/>
      <c r="P16" s="57">
        <f t="shared" si="0"/>
        <v>1330</v>
      </c>
      <c r="Q16" t="s">
        <v>53</v>
      </c>
      <c r="Y16" s="42"/>
    </row>
    <row r="17" spans="2:25" x14ac:dyDescent="0.25">
      <c r="B17" s="34">
        <v>43768</v>
      </c>
      <c r="C17" s="41">
        <v>2088</v>
      </c>
      <c r="D17" s="53" t="s">
        <v>27</v>
      </c>
      <c r="E17" s="53" t="s">
        <v>27</v>
      </c>
      <c r="F17" s="53" t="s">
        <v>27</v>
      </c>
      <c r="G17" s="53" t="s">
        <v>27</v>
      </c>
      <c r="H17" s="53" t="s">
        <v>27</v>
      </c>
      <c r="I17" s="53" t="s">
        <v>27</v>
      </c>
      <c r="J17" s="190"/>
      <c r="K17" s="166"/>
      <c r="L17" s="192"/>
      <c r="M17" s="193"/>
      <c r="N17" s="194"/>
      <c r="P17" s="57">
        <f t="shared" si="0"/>
        <v>2088</v>
      </c>
      <c r="Q17" t="s">
        <v>54</v>
      </c>
      <c r="Y17" s="42"/>
    </row>
    <row r="18" spans="2:25" x14ac:dyDescent="0.25">
      <c r="B18" s="34">
        <v>43769</v>
      </c>
      <c r="C18" s="41">
        <v>4063.1310719999997</v>
      </c>
      <c r="D18" s="36">
        <v>2164.978368</v>
      </c>
      <c r="E18" s="37">
        <v>106.86815999999999</v>
      </c>
      <c r="F18" s="38" t="s">
        <v>41</v>
      </c>
      <c r="G18" s="39" t="s">
        <v>46</v>
      </c>
      <c r="H18" s="22" t="s">
        <v>24</v>
      </c>
      <c r="I18" s="40">
        <v>364.68230399999999</v>
      </c>
      <c r="J18" s="190"/>
      <c r="K18" s="166"/>
      <c r="L18" s="192"/>
      <c r="M18" s="193"/>
      <c r="N18" s="194"/>
      <c r="P18" s="57">
        <f>C18+D18+E18+I18</f>
        <v>6699.6599040000001</v>
      </c>
      <c r="Q18" t="s">
        <v>40</v>
      </c>
      <c r="Y18" s="42"/>
    </row>
    <row r="19" spans="2:25" x14ac:dyDescent="0.25">
      <c r="B19" s="34">
        <v>43775</v>
      </c>
      <c r="C19" s="41">
        <v>2208.6691200000005</v>
      </c>
      <c r="D19" s="53" t="s">
        <v>27</v>
      </c>
      <c r="E19" s="53" t="s">
        <v>27</v>
      </c>
      <c r="F19" s="53" t="s">
        <v>27</v>
      </c>
      <c r="G19" s="53" t="s">
        <v>27</v>
      </c>
      <c r="H19" s="53" t="s">
        <v>27</v>
      </c>
      <c r="I19" s="53" t="s">
        <v>27</v>
      </c>
      <c r="J19" s="190"/>
      <c r="K19" s="166"/>
      <c r="L19" s="192"/>
      <c r="M19" s="193"/>
      <c r="N19" s="194"/>
      <c r="P19" s="57">
        <f>C19</f>
        <v>2208.6691200000005</v>
      </c>
      <c r="Y19" s="42"/>
    </row>
    <row r="20" spans="2:25" x14ac:dyDescent="0.25">
      <c r="B20" s="34">
        <v>43780</v>
      </c>
      <c r="C20" s="41">
        <v>3173.4633600000002</v>
      </c>
      <c r="D20" s="36">
        <v>1090.4146560000002</v>
      </c>
      <c r="E20" s="37">
        <v>3.5691840000000004</v>
      </c>
      <c r="F20" s="38" t="s">
        <v>41</v>
      </c>
      <c r="G20" s="49">
        <v>0</v>
      </c>
      <c r="H20" s="40">
        <v>0</v>
      </c>
      <c r="I20" s="40">
        <v>0</v>
      </c>
      <c r="J20" s="190"/>
      <c r="K20" s="166"/>
      <c r="L20" s="192"/>
      <c r="M20" s="193"/>
      <c r="N20" s="194"/>
      <c r="P20" s="57">
        <f>C20+D20+E20+G20+H20+I20</f>
        <v>4267.4472000000005</v>
      </c>
      <c r="Y20" s="42"/>
    </row>
    <row r="21" spans="2:25" x14ac:dyDescent="0.25">
      <c r="B21" s="34">
        <v>43788</v>
      </c>
      <c r="C21" s="41">
        <v>3142.4319360000009</v>
      </c>
      <c r="D21" s="36">
        <v>1270.802304</v>
      </c>
      <c r="E21" s="54">
        <v>0</v>
      </c>
      <c r="F21" s="38" t="s">
        <v>41</v>
      </c>
      <c r="G21" s="18" t="s">
        <v>46</v>
      </c>
      <c r="H21" s="40">
        <v>0.13651200000000002</v>
      </c>
      <c r="I21" s="40">
        <v>193.16275200000001</v>
      </c>
      <c r="J21" s="190"/>
      <c r="K21" s="166"/>
      <c r="L21" s="192"/>
      <c r="M21" s="193"/>
      <c r="N21" s="194"/>
      <c r="P21" s="57">
        <f>C21+D21+E21+H21+I21</f>
        <v>4606.5335040000009</v>
      </c>
      <c r="Y21" s="42"/>
    </row>
    <row r="22" spans="2:25" x14ac:dyDescent="0.25">
      <c r="B22" s="34">
        <v>43795</v>
      </c>
      <c r="C22" s="41">
        <v>3348.880416</v>
      </c>
      <c r="D22" s="36">
        <v>964.48060800000007</v>
      </c>
      <c r="E22" s="54">
        <v>0</v>
      </c>
      <c r="F22" s="38" t="s">
        <v>41</v>
      </c>
      <c r="G22" s="49">
        <v>0</v>
      </c>
      <c r="H22" s="40">
        <v>0.13651200000000002</v>
      </c>
      <c r="I22" s="40">
        <v>140.98751999999999</v>
      </c>
      <c r="J22" s="190"/>
      <c r="K22" s="166"/>
      <c r="L22" s="192"/>
      <c r="M22" s="193"/>
      <c r="N22" s="194"/>
      <c r="P22" s="57">
        <f>C22+D22+E22+G22+H22+I22</f>
        <v>4454.4850559999995</v>
      </c>
      <c r="Y22" s="42"/>
    </row>
    <row r="23" spans="2:25" x14ac:dyDescent="0.25">
      <c r="B23" s="34">
        <v>43804</v>
      </c>
      <c r="C23" s="41">
        <v>5427</v>
      </c>
      <c r="D23" s="36">
        <v>10899.484416000001</v>
      </c>
      <c r="E23" s="10" t="s">
        <v>47</v>
      </c>
      <c r="F23" s="38" t="s">
        <v>41</v>
      </c>
      <c r="G23" s="18" t="s">
        <v>24</v>
      </c>
      <c r="H23" s="22" t="s">
        <v>46</v>
      </c>
      <c r="I23" s="40" t="s">
        <v>41</v>
      </c>
      <c r="J23" s="190"/>
      <c r="K23" s="166"/>
      <c r="L23" s="192"/>
      <c r="M23" s="193"/>
      <c r="N23" s="194"/>
      <c r="P23" s="57">
        <f>C23+D23</f>
        <v>16326.484416000001</v>
      </c>
      <c r="Q23" t="s">
        <v>55</v>
      </c>
      <c r="Y23" s="42"/>
    </row>
    <row r="24" spans="2:25" x14ac:dyDescent="0.25">
      <c r="B24" s="34">
        <v>43809</v>
      </c>
      <c r="C24" s="41">
        <v>7433.1950400000005</v>
      </c>
      <c r="D24" s="36">
        <v>5634.8006400000004</v>
      </c>
      <c r="E24" s="37">
        <v>132.63263999999998</v>
      </c>
      <c r="F24" s="38" t="s">
        <v>41</v>
      </c>
      <c r="G24" s="49">
        <v>0</v>
      </c>
      <c r="H24" s="22" t="s">
        <v>46</v>
      </c>
      <c r="I24" s="40" t="s">
        <v>41</v>
      </c>
      <c r="J24" s="190"/>
      <c r="K24" s="166"/>
      <c r="L24" s="192"/>
      <c r="M24" s="193"/>
      <c r="N24" s="194"/>
      <c r="P24" s="57">
        <f>C24+D24+E24+G24</f>
        <v>13200.62832</v>
      </c>
      <c r="Y24" s="42"/>
    </row>
    <row r="25" spans="2:25" x14ac:dyDescent="0.25">
      <c r="B25" s="34">
        <v>43816</v>
      </c>
      <c r="C25" s="41">
        <v>6536.1254399999998</v>
      </c>
      <c r="D25" s="36">
        <v>7072.2063359999993</v>
      </c>
      <c r="E25" s="37">
        <v>27.788831999999999</v>
      </c>
      <c r="F25" s="38" t="s">
        <v>41</v>
      </c>
      <c r="G25" s="49">
        <v>0</v>
      </c>
      <c r="H25" s="40">
        <v>0.13651200000000002</v>
      </c>
      <c r="I25" s="40">
        <v>279.89452799999998</v>
      </c>
      <c r="J25" s="190"/>
      <c r="K25" s="166"/>
      <c r="L25" s="192"/>
      <c r="M25" s="193"/>
      <c r="N25" s="194"/>
      <c r="P25" s="57">
        <f>C25+D25+E25+G25+H25+I25</f>
        <v>13916.151647999999</v>
      </c>
      <c r="Y25" s="42"/>
    </row>
    <row r="26" spans="2:25" x14ac:dyDescent="0.25">
      <c r="B26" s="34">
        <v>43822</v>
      </c>
      <c r="C26" s="41">
        <v>6080.3592191999996</v>
      </c>
      <c r="D26" s="36">
        <v>3231.0245519999999</v>
      </c>
      <c r="E26" s="10" t="s">
        <v>46</v>
      </c>
      <c r="F26" s="38" t="s">
        <v>41</v>
      </c>
      <c r="G26" s="49">
        <v>0</v>
      </c>
      <c r="H26" s="40">
        <v>0.13651200000000002</v>
      </c>
      <c r="I26" s="40">
        <v>181.81324800000002</v>
      </c>
      <c r="J26" s="190"/>
      <c r="K26" s="166"/>
      <c r="L26" s="192"/>
      <c r="M26" s="193"/>
      <c r="N26" s="194"/>
      <c r="P26" s="57">
        <f>C26+D26+G26+H26+I26</f>
        <v>9493.3335311999981</v>
      </c>
      <c r="Y26" s="42"/>
    </row>
    <row r="27" spans="2:25" x14ac:dyDescent="0.25">
      <c r="B27" s="34">
        <v>43829</v>
      </c>
      <c r="C27" s="41">
        <v>4714.89984</v>
      </c>
      <c r="D27" s="36">
        <v>1963.8929520000002</v>
      </c>
      <c r="E27" s="37">
        <v>0</v>
      </c>
      <c r="F27" s="38" t="s">
        <v>41</v>
      </c>
      <c r="G27" s="49">
        <v>0</v>
      </c>
      <c r="H27" s="40">
        <v>0.13651200000000002</v>
      </c>
      <c r="I27" s="40">
        <v>208.65600000000001</v>
      </c>
      <c r="J27" s="190"/>
      <c r="K27" s="166"/>
      <c r="L27" s="192"/>
      <c r="M27" s="193"/>
      <c r="N27" s="194"/>
      <c r="P27" s="57">
        <f>C27+D27+E27+G27+H27+I27</f>
        <v>6887.5853040000002</v>
      </c>
      <c r="Y27" s="42"/>
    </row>
    <row r="28" spans="2:25" x14ac:dyDescent="0.25">
      <c r="B28" s="34">
        <v>43837</v>
      </c>
      <c r="C28" s="41">
        <v>3891.3509376000002</v>
      </c>
      <c r="D28" s="36">
        <v>2066.8374720000002</v>
      </c>
      <c r="E28" s="37">
        <v>0</v>
      </c>
      <c r="F28" s="38" t="s">
        <v>41</v>
      </c>
      <c r="G28" s="49">
        <v>0</v>
      </c>
      <c r="H28" s="40">
        <v>0.13651200000000002</v>
      </c>
      <c r="I28" s="40">
        <v>199.78358400000002</v>
      </c>
      <c r="J28" s="190"/>
      <c r="K28" s="166"/>
      <c r="L28" s="192"/>
      <c r="M28" s="193"/>
      <c r="N28" s="194"/>
      <c r="P28" s="57">
        <f>C28+D28+E28+G28+H28+I28</f>
        <v>6158.1085056000002</v>
      </c>
      <c r="Y28" s="42"/>
    </row>
    <row r="29" spans="2:25" x14ac:dyDescent="0.25">
      <c r="B29" s="34">
        <v>43844</v>
      </c>
      <c r="C29" s="41">
        <v>3721.7266559999998</v>
      </c>
      <c r="D29" s="36">
        <v>2179.4572800000001</v>
      </c>
      <c r="E29" s="37">
        <v>0</v>
      </c>
      <c r="F29" s="38" t="s">
        <v>41</v>
      </c>
      <c r="G29" s="49">
        <v>0</v>
      </c>
      <c r="H29" s="40">
        <v>0.13651200000000002</v>
      </c>
      <c r="I29" s="40">
        <v>562.48300800000004</v>
      </c>
      <c r="J29" s="190"/>
      <c r="K29" s="166"/>
      <c r="L29" s="192"/>
      <c r="M29" s="193"/>
      <c r="N29" s="194"/>
      <c r="P29" s="57">
        <f>C29+D29+E29+G29+H29+I29</f>
        <v>6463.8034559999996</v>
      </c>
      <c r="Y29" s="42"/>
    </row>
    <row r="30" spans="2:25" x14ac:dyDescent="0.25">
      <c r="B30" s="34">
        <v>43852</v>
      </c>
      <c r="C30" s="41">
        <v>10519.165440000001</v>
      </c>
      <c r="D30" s="36">
        <v>7086.465792</v>
      </c>
      <c r="E30" s="37">
        <v>972.57888000000003</v>
      </c>
      <c r="F30" s="38" t="s">
        <v>41</v>
      </c>
      <c r="G30" s="49">
        <v>0</v>
      </c>
      <c r="H30" s="40">
        <v>3.9154751999999995</v>
      </c>
      <c r="I30" s="40" t="s">
        <v>41</v>
      </c>
      <c r="J30" s="190"/>
      <c r="K30" s="166"/>
      <c r="L30" s="192"/>
      <c r="M30" s="193"/>
      <c r="N30" s="194"/>
      <c r="P30" s="57">
        <f>C30+D30+E30+G30+H30</f>
        <v>18582.1255872</v>
      </c>
      <c r="Y30" s="42"/>
    </row>
    <row r="31" spans="2:25" x14ac:dyDescent="0.25">
      <c r="B31" s="34">
        <v>43858</v>
      </c>
      <c r="C31" s="41">
        <v>9509.4518400000015</v>
      </c>
      <c r="D31" s="36">
        <v>6554.5001280000015</v>
      </c>
      <c r="E31" s="37">
        <v>55.233791999999994</v>
      </c>
      <c r="F31" s="38" t="s">
        <v>41</v>
      </c>
      <c r="G31" s="49">
        <v>0</v>
      </c>
      <c r="H31" s="40">
        <v>2.2982399999999998</v>
      </c>
      <c r="I31" s="40">
        <v>415.13299199999994</v>
      </c>
      <c r="J31" s="190"/>
      <c r="K31" s="166"/>
      <c r="L31" s="192"/>
      <c r="M31" s="193"/>
      <c r="N31" s="194"/>
      <c r="P31" s="57">
        <f>C31+D31+E31+G31+H31+I31</f>
        <v>16536.616992000003</v>
      </c>
      <c r="Y31" s="42"/>
    </row>
    <row r="32" spans="2:25" x14ac:dyDescent="0.25">
      <c r="B32" s="34">
        <v>43865</v>
      </c>
      <c r="C32" s="41">
        <v>6254.7966719999986</v>
      </c>
      <c r="D32" s="36">
        <v>4852.8849600000003</v>
      </c>
      <c r="E32" s="37">
        <v>13.49568</v>
      </c>
      <c r="F32" s="38" t="s">
        <v>41</v>
      </c>
      <c r="G32" s="49">
        <v>0</v>
      </c>
      <c r="H32" s="40">
        <v>0.95385599999999982</v>
      </c>
      <c r="I32" s="40">
        <v>293.44291199999998</v>
      </c>
      <c r="J32" s="190"/>
      <c r="K32" s="166"/>
      <c r="L32" s="192"/>
      <c r="M32" s="193"/>
      <c r="N32" s="194"/>
      <c r="P32" s="57">
        <f>C32+D32+E32+G32+H32+I32</f>
        <v>11415.57408</v>
      </c>
      <c r="Y32" s="42"/>
    </row>
    <row r="33" spans="2:25" x14ac:dyDescent="0.25">
      <c r="B33" s="34">
        <v>43872</v>
      </c>
      <c r="C33" s="41">
        <v>4571.347968</v>
      </c>
      <c r="D33" s="36">
        <v>3321.8104319999993</v>
      </c>
      <c r="E33" s="10" t="s">
        <v>46</v>
      </c>
      <c r="F33" s="38" t="s">
        <v>41</v>
      </c>
      <c r="G33" s="49">
        <v>0</v>
      </c>
      <c r="H33" s="40">
        <v>0.13651200000000002</v>
      </c>
      <c r="I33" s="40">
        <v>231.48287999999997</v>
      </c>
      <c r="J33" s="190"/>
      <c r="K33" s="166"/>
      <c r="L33" s="192"/>
      <c r="M33" s="193"/>
      <c r="N33" s="194"/>
      <c r="P33" s="57">
        <f>C33+D33+G33+H33+I33</f>
        <v>8124.777791999999</v>
      </c>
      <c r="Y33" s="42"/>
    </row>
    <row r="34" spans="2:25" x14ac:dyDescent="0.25">
      <c r="B34" s="34">
        <v>43879</v>
      </c>
      <c r="C34" s="41">
        <v>4625.2408320000004</v>
      </c>
      <c r="D34" s="36">
        <v>2765.3633279999995</v>
      </c>
      <c r="E34" s="10" t="s">
        <v>46</v>
      </c>
      <c r="F34" s="38" t="s">
        <v>41</v>
      </c>
      <c r="G34" s="49">
        <v>0</v>
      </c>
      <c r="H34" s="40">
        <v>0.13651200000000002</v>
      </c>
      <c r="I34" s="40">
        <v>280.20729600000004</v>
      </c>
      <c r="J34" s="190"/>
      <c r="K34" s="166"/>
      <c r="L34" s="192"/>
      <c r="M34" s="193"/>
      <c r="N34" s="194"/>
      <c r="P34" s="57">
        <f t="shared" ref="P34:P45" si="1">C34+D34+G34+H34+I34</f>
        <v>7670.9479680000004</v>
      </c>
      <c r="Y34" s="42"/>
    </row>
    <row r="35" spans="2:25" x14ac:dyDescent="0.25">
      <c r="B35" s="34">
        <v>43886</v>
      </c>
      <c r="C35" s="41">
        <v>5338.0892160000003</v>
      </c>
      <c r="D35" s="36">
        <v>3188.7181440000004</v>
      </c>
      <c r="E35" s="10" t="s">
        <v>46</v>
      </c>
      <c r="F35" s="38" t="s">
        <v>41</v>
      </c>
      <c r="G35" s="49">
        <v>0</v>
      </c>
      <c r="H35" s="40">
        <v>0.13651200000000002</v>
      </c>
      <c r="I35" s="40">
        <v>410.70585599999998</v>
      </c>
      <c r="J35" s="190"/>
      <c r="K35" s="166"/>
      <c r="L35" s="192"/>
      <c r="M35" s="193"/>
      <c r="N35" s="194"/>
      <c r="P35" s="57">
        <f t="shared" si="1"/>
        <v>8937.6497280000003</v>
      </c>
      <c r="Y35" s="42"/>
    </row>
    <row r="36" spans="2:25" x14ac:dyDescent="0.25">
      <c r="B36" s="34">
        <v>43893</v>
      </c>
      <c r="C36" s="41">
        <v>3093.0638399999998</v>
      </c>
      <c r="D36" s="36">
        <v>2184.4892159999999</v>
      </c>
      <c r="E36" s="10" t="s">
        <v>46</v>
      </c>
      <c r="F36" s="38" t="s">
        <v>41</v>
      </c>
      <c r="G36" s="49">
        <v>0</v>
      </c>
      <c r="H36" s="40">
        <v>0.13651200000000002</v>
      </c>
      <c r="I36" s="40">
        <v>199.694592</v>
      </c>
      <c r="J36" s="190"/>
      <c r="K36" s="166"/>
      <c r="L36" s="192"/>
      <c r="M36" s="193"/>
      <c r="N36" s="194"/>
      <c r="P36" s="57">
        <f t="shared" si="1"/>
        <v>5477.3841599999996</v>
      </c>
      <c r="Y36" s="42"/>
    </row>
    <row r="37" spans="2:25" x14ac:dyDescent="0.25">
      <c r="B37" s="34">
        <v>43900</v>
      </c>
      <c r="C37" s="41">
        <v>3796.1913600000003</v>
      </c>
      <c r="D37" s="36">
        <v>1588.0181760000003</v>
      </c>
      <c r="E37" s="10" t="s">
        <v>46</v>
      </c>
      <c r="F37" s="38" t="s">
        <v>41</v>
      </c>
      <c r="G37" s="49">
        <v>0</v>
      </c>
      <c r="H37" s="40">
        <v>0.13651200000000002</v>
      </c>
      <c r="I37" s="40">
        <v>113.84064000000002</v>
      </c>
      <c r="J37" s="190"/>
      <c r="K37" s="166"/>
      <c r="L37" s="192"/>
      <c r="M37" s="193"/>
      <c r="N37" s="194"/>
      <c r="P37" s="57">
        <f t="shared" si="1"/>
        <v>5498.1866880000007</v>
      </c>
      <c r="Y37" s="42"/>
    </row>
    <row r="38" spans="2:25" x14ac:dyDescent="0.25">
      <c r="B38" s="34">
        <v>43907</v>
      </c>
      <c r="C38" s="41">
        <v>2931.9744959999998</v>
      </c>
      <c r="D38" s="36">
        <v>1192.5066240000001</v>
      </c>
      <c r="E38" s="10" t="s">
        <v>46</v>
      </c>
      <c r="F38" s="38" t="s">
        <v>41</v>
      </c>
      <c r="G38" s="49">
        <v>0</v>
      </c>
      <c r="H38" s="40">
        <v>0.13651200000000002</v>
      </c>
      <c r="I38" s="40">
        <v>52.671167999999994</v>
      </c>
      <c r="J38" s="190"/>
      <c r="K38" s="166"/>
      <c r="L38" s="192"/>
      <c r="M38" s="193"/>
      <c r="N38" s="194"/>
      <c r="P38" s="57">
        <f t="shared" si="1"/>
        <v>4177.2888000000003</v>
      </c>
      <c r="Y38" s="42"/>
    </row>
    <row r="39" spans="2:25" x14ac:dyDescent="0.25">
      <c r="B39" s="34">
        <v>43916</v>
      </c>
      <c r="C39" s="41">
        <v>12572</v>
      </c>
      <c r="D39" s="36">
        <v>10378.018727999999</v>
      </c>
      <c r="E39" s="10" t="s">
        <v>41</v>
      </c>
      <c r="F39" s="38" t="s">
        <v>41</v>
      </c>
      <c r="G39" s="18" t="s">
        <v>24</v>
      </c>
      <c r="H39" s="40">
        <v>8.5131648000000002</v>
      </c>
      <c r="I39" s="40" t="s">
        <v>41</v>
      </c>
      <c r="J39" s="190"/>
      <c r="K39" s="166"/>
      <c r="L39" s="192"/>
      <c r="M39" s="193"/>
      <c r="N39" s="194"/>
      <c r="P39" s="57">
        <f>C39+D39+H39</f>
        <v>22958.531892799998</v>
      </c>
      <c r="Q39" t="s">
        <v>56</v>
      </c>
      <c r="Y39" s="42"/>
    </row>
    <row r="40" spans="2:25" x14ac:dyDescent="0.25">
      <c r="B40" s="34">
        <v>43921</v>
      </c>
      <c r="C40" s="41">
        <v>13897</v>
      </c>
      <c r="D40" s="36">
        <v>8969.0112000000008</v>
      </c>
      <c r="E40" s="10" t="s">
        <v>41</v>
      </c>
      <c r="F40" s="38" t="s">
        <v>41</v>
      </c>
      <c r="G40" s="18" t="s">
        <v>24</v>
      </c>
      <c r="H40" s="40">
        <v>11.287295999999998</v>
      </c>
      <c r="I40" s="40">
        <v>302.281632</v>
      </c>
      <c r="J40" s="190"/>
      <c r="K40" s="166"/>
      <c r="L40" s="192"/>
      <c r="M40" s="193"/>
      <c r="N40" s="194"/>
      <c r="P40" s="57">
        <f>C40+D40+H40+I40</f>
        <v>23179.580127999998</v>
      </c>
      <c r="Q40" t="s">
        <v>57</v>
      </c>
      <c r="Y40" s="42"/>
    </row>
    <row r="41" spans="2:25" x14ac:dyDescent="0.25">
      <c r="B41" s="34">
        <v>43928</v>
      </c>
      <c r="C41" s="41">
        <v>10110.117600000001</v>
      </c>
      <c r="D41" s="36">
        <v>4158.2419199999995</v>
      </c>
      <c r="E41" s="37">
        <v>0</v>
      </c>
      <c r="F41" s="38" t="s">
        <v>41</v>
      </c>
      <c r="G41" s="49">
        <v>0</v>
      </c>
      <c r="H41" s="40">
        <v>2.2353407999999999</v>
      </c>
      <c r="I41" s="40">
        <v>217.28839679999999</v>
      </c>
      <c r="J41" s="190"/>
      <c r="K41" s="166"/>
      <c r="L41" s="192"/>
      <c r="M41" s="193"/>
      <c r="N41" s="194"/>
      <c r="P41" s="57">
        <f t="shared" si="1"/>
        <v>14487.883257600002</v>
      </c>
      <c r="Y41" s="42"/>
    </row>
    <row r="42" spans="2:25" x14ac:dyDescent="0.25">
      <c r="B42" s="34">
        <v>43935</v>
      </c>
      <c r="C42" s="41">
        <v>7205.5526399999981</v>
      </c>
      <c r="D42" s="36">
        <v>3454.7143680000004</v>
      </c>
      <c r="E42" s="37">
        <v>0</v>
      </c>
      <c r="F42" s="38" t="s">
        <v>41</v>
      </c>
      <c r="G42" s="49">
        <v>0</v>
      </c>
      <c r="H42" s="40">
        <v>3.7217663999999999</v>
      </c>
      <c r="I42" s="40">
        <v>310.95273599999996</v>
      </c>
      <c r="J42" s="190"/>
      <c r="K42" s="166"/>
      <c r="L42" s="192"/>
      <c r="M42" s="193"/>
      <c r="N42" s="194"/>
      <c r="P42" s="57">
        <f t="shared" si="1"/>
        <v>10974.941510399998</v>
      </c>
      <c r="Y42" s="42"/>
    </row>
    <row r="43" spans="2:25" x14ac:dyDescent="0.25">
      <c r="B43" s="34">
        <v>43942</v>
      </c>
      <c r="C43" s="41">
        <v>7650.0288</v>
      </c>
      <c r="D43" s="36">
        <v>4546.5235199999997</v>
      </c>
      <c r="E43" s="37">
        <v>0</v>
      </c>
      <c r="F43" s="38" t="s">
        <v>41</v>
      </c>
      <c r="G43" s="49">
        <v>0</v>
      </c>
      <c r="H43" s="40">
        <v>8.2943999999999996</v>
      </c>
      <c r="I43" s="40">
        <v>336.841632</v>
      </c>
      <c r="J43" s="190"/>
      <c r="K43" s="166"/>
      <c r="L43" s="192"/>
      <c r="M43" s="193"/>
      <c r="N43" s="194"/>
      <c r="P43" s="57">
        <f t="shared" si="1"/>
        <v>12541.688351999999</v>
      </c>
      <c r="Y43" s="42"/>
    </row>
    <row r="44" spans="2:25" x14ac:dyDescent="0.25">
      <c r="B44" s="34">
        <v>43949</v>
      </c>
      <c r="C44" s="41">
        <v>5978.9456639999999</v>
      </c>
      <c r="D44" s="36">
        <v>3691.1030399999995</v>
      </c>
      <c r="E44" s="37">
        <v>0.15102719999999997</v>
      </c>
      <c r="F44" s="38" t="s">
        <v>41</v>
      </c>
      <c r="G44" s="49">
        <v>0</v>
      </c>
      <c r="H44" s="40">
        <v>4.1040000000000001</v>
      </c>
      <c r="I44" s="40">
        <v>605.83161599999994</v>
      </c>
      <c r="J44" s="190"/>
      <c r="K44" s="166"/>
      <c r="L44" s="192"/>
      <c r="M44" s="193"/>
      <c r="N44" s="194"/>
      <c r="P44" s="57">
        <f t="shared" si="1"/>
        <v>10279.984319999998</v>
      </c>
      <c r="Y44" s="42"/>
    </row>
    <row r="45" spans="2:25" x14ac:dyDescent="0.25">
      <c r="B45" s="34">
        <v>43956</v>
      </c>
      <c r="C45" s="41">
        <v>5172.8906880000004</v>
      </c>
      <c r="D45" s="36">
        <v>2167.9557119999999</v>
      </c>
      <c r="E45" s="37">
        <v>0</v>
      </c>
      <c r="F45" s="38" t="s">
        <v>41</v>
      </c>
      <c r="G45" s="49">
        <v>0</v>
      </c>
      <c r="H45" s="40">
        <v>0.81215999999999999</v>
      </c>
      <c r="I45" s="40">
        <v>385.37856000000011</v>
      </c>
      <c r="J45" s="190"/>
      <c r="K45" s="166"/>
      <c r="L45" s="192"/>
      <c r="M45" s="193"/>
      <c r="N45" s="194"/>
      <c r="P45" s="57">
        <f t="shared" si="1"/>
        <v>7727.0371200000009</v>
      </c>
      <c r="Y45" s="42"/>
    </row>
    <row r="46" spans="2:25" x14ac:dyDescent="0.25">
      <c r="B46" s="34">
        <v>43963</v>
      </c>
      <c r="C46" s="41">
        <v>5877.1353600000002</v>
      </c>
      <c r="D46" s="36">
        <v>1708.3483200000001</v>
      </c>
      <c r="E46" s="37">
        <v>0</v>
      </c>
      <c r="F46" s="38" t="s">
        <v>41</v>
      </c>
      <c r="G46" s="49">
        <v>0</v>
      </c>
      <c r="H46" s="40">
        <v>0.222912</v>
      </c>
      <c r="I46" s="40">
        <v>109.48607999999999</v>
      </c>
      <c r="J46" s="190"/>
      <c r="K46" s="166"/>
      <c r="L46" s="192"/>
      <c r="M46" s="193"/>
      <c r="N46" s="194"/>
      <c r="P46" s="57">
        <f>C46+D46+E46+G46+H46+I46</f>
        <v>7695.1926720000001</v>
      </c>
      <c r="Y46" s="42"/>
    </row>
    <row r="47" spans="2:25" x14ac:dyDescent="0.25">
      <c r="B47" s="34">
        <v>43970</v>
      </c>
      <c r="C47" s="41">
        <v>4116.37248</v>
      </c>
      <c r="D47" s="36">
        <v>1497.0977279999997</v>
      </c>
      <c r="E47" s="37">
        <v>0</v>
      </c>
      <c r="F47" s="38" t="s">
        <v>41</v>
      </c>
      <c r="G47" s="49">
        <v>0</v>
      </c>
      <c r="H47" s="40">
        <v>0</v>
      </c>
      <c r="I47" s="40">
        <v>219.9744</v>
      </c>
      <c r="J47" s="190"/>
      <c r="K47" s="166"/>
      <c r="L47" s="192"/>
      <c r="M47" s="193"/>
      <c r="N47" s="194"/>
      <c r="P47" s="57">
        <f>C47+D47+E47+G47+H47+I47</f>
        <v>5833.4446079999998</v>
      </c>
      <c r="Y47" s="42"/>
    </row>
    <row r="48" spans="2:25" x14ac:dyDescent="0.25">
      <c r="B48" s="34">
        <v>43977</v>
      </c>
      <c r="C48" s="41">
        <v>4124.9969279999996</v>
      </c>
      <c r="D48" s="36">
        <v>1296.13824</v>
      </c>
      <c r="E48" s="37">
        <v>0</v>
      </c>
      <c r="F48" s="38" t="s">
        <v>41</v>
      </c>
      <c r="G48" s="49">
        <v>0</v>
      </c>
      <c r="H48" s="40">
        <v>0</v>
      </c>
      <c r="I48" s="40">
        <v>249.22598400000004</v>
      </c>
      <c r="J48" s="190"/>
      <c r="K48" s="166"/>
      <c r="L48" s="192"/>
      <c r="M48" s="193"/>
      <c r="N48" s="194"/>
      <c r="P48" s="57">
        <v>5670.3611519999995</v>
      </c>
      <c r="Y48" s="42"/>
    </row>
    <row r="49" spans="2:25" x14ac:dyDescent="0.25">
      <c r="B49" s="34">
        <v>43983</v>
      </c>
      <c r="C49" s="41">
        <v>3297.9934080000003</v>
      </c>
      <c r="D49" s="36">
        <v>1002.0931199999999</v>
      </c>
      <c r="E49" s="37">
        <v>0</v>
      </c>
      <c r="F49" s="38" t="s">
        <v>41</v>
      </c>
      <c r="G49" s="49">
        <v>0</v>
      </c>
      <c r="H49" s="40">
        <v>0</v>
      </c>
      <c r="I49" s="40">
        <v>203.94892800000002</v>
      </c>
      <c r="J49" s="190"/>
      <c r="K49" s="166"/>
      <c r="L49" s="192"/>
      <c r="M49" s="193"/>
      <c r="N49" s="194"/>
      <c r="P49" s="57">
        <v>4504.0354559999996</v>
      </c>
      <c r="Y49" s="42"/>
    </row>
    <row r="50" spans="2:25" x14ac:dyDescent="0.25">
      <c r="B50" s="34">
        <v>43991</v>
      </c>
      <c r="C50" s="41">
        <v>4127.5871999999999</v>
      </c>
      <c r="D50" s="36">
        <v>2158.2288000000003</v>
      </c>
      <c r="E50" s="37" t="s">
        <v>46</v>
      </c>
      <c r="F50" s="38" t="s">
        <v>41</v>
      </c>
      <c r="G50" s="49">
        <v>0</v>
      </c>
      <c r="H50" s="40">
        <v>0.25919999999999999</v>
      </c>
      <c r="I50" s="40">
        <v>537.974784</v>
      </c>
      <c r="J50" s="190"/>
      <c r="K50" s="166"/>
      <c r="L50" s="192"/>
      <c r="M50" s="193"/>
      <c r="N50" s="194"/>
      <c r="P50" s="57">
        <v>6824.0499840000011</v>
      </c>
      <c r="Q50" t="s">
        <v>59</v>
      </c>
      <c r="Y50" s="42"/>
    </row>
    <row r="51" spans="2:25" x14ac:dyDescent="0.25">
      <c r="B51" s="34">
        <v>43998</v>
      </c>
      <c r="C51" s="41">
        <v>5205.8280960000002</v>
      </c>
      <c r="D51" s="36">
        <v>851.75193599999989</v>
      </c>
      <c r="E51" s="37">
        <v>0</v>
      </c>
      <c r="F51" s="38" t="s">
        <v>41</v>
      </c>
      <c r="G51" s="49">
        <v>0</v>
      </c>
      <c r="H51" s="40">
        <v>0</v>
      </c>
      <c r="I51" s="40">
        <v>449.79839999999996</v>
      </c>
      <c r="J51" s="190"/>
      <c r="K51" s="166"/>
      <c r="L51" s="192"/>
      <c r="M51" s="193"/>
      <c r="N51" s="194"/>
      <c r="P51" s="57">
        <v>6507.3784319999995</v>
      </c>
      <c r="Y51" s="42"/>
    </row>
    <row r="52" spans="2:25" x14ac:dyDescent="0.25">
      <c r="B52" s="34">
        <v>44004</v>
      </c>
      <c r="C52" s="41">
        <v>3453.0312959999992</v>
      </c>
      <c r="D52" s="36">
        <v>581.78303999999991</v>
      </c>
      <c r="E52" s="37">
        <v>0</v>
      </c>
      <c r="F52" s="38">
        <v>0</v>
      </c>
      <c r="G52" s="49">
        <v>0</v>
      </c>
      <c r="H52" s="40">
        <v>0</v>
      </c>
      <c r="I52" s="40">
        <v>203</v>
      </c>
      <c r="J52" s="190"/>
      <c r="K52" s="166"/>
      <c r="L52" s="192"/>
      <c r="M52" s="193"/>
      <c r="N52" s="194"/>
      <c r="P52" s="57">
        <v>4238</v>
      </c>
      <c r="Y52" s="42"/>
    </row>
    <row r="53" spans="2:25" x14ac:dyDescent="0.25">
      <c r="B53" s="34">
        <v>44012</v>
      </c>
      <c r="C53" s="41">
        <v>2413.9883519999998</v>
      </c>
      <c r="D53" s="36">
        <v>529.29676799999993</v>
      </c>
      <c r="E53" s="37">
        <v>0</v>
      </c>
      <c r="F53" s="38">
        <v>0</v>
      </c>
      <c r="G53" s="49">
        <v>0</v>
      </c>
      <c r="H53" s="40">
        <v>0</v>
      </c>
      <c r="I53" s="40">
        <v>157.571136</v>
      </c>
      <c r="J53" s="190"/>
      <c r="K53" s="166"/>
      <c r="L53" s="192"/>
      <c r="M53" s="193"/>
      <c r="N53" s="194"/>
      <c r="P53" s="57">
        <v>3100.8562559999996</v>
      </c>
      <c r="Y53" s="42"/>
    </row>
    <row r="54" spans="2:25" x14ac:dyDescent="0.25">
      <c r="B54" s="34">
        <v>44019</v>
      </c>
      <c r="C54" s="41">
        <v>1871.0818559999998</v>
      </c>
      <c r="D54" s="36">
        <v>551.94047999999998</v>
      </c>
      <c r="E54" s="37">
        <v>0</v>
      </c>
      <c r="F54" s="38">
        <v>0</v>
      </c>
      <c r="G54" s="49">
        <v>0</v>
      </c>
      <c r="H54" s="40">
        <v>0</v>
      </c>
      <c r="I54" s="40">
        <v>133.28236799999999</v>
      </c>
      <c r="J54" s="190"/>
      <c r="K54" s="166"/>
      <c r="L54" s="192"/>
      <c r="M54" s="193"/>
      <c r="N54" s="194"/>
      <c r="P54" s="57">
        <v>2556.3047040000001</v>
      </c>
      <c r="Y54" s="42"/>
    </row>
    <row r="55" spans="2:25" x14ac:dyDescent="0.25">
      <c r="B55" s="34">
        <v>44026</v>
      </c>
      <c r="C55" s="41">
        <v>2519.8905599999998</v>
      </c>
      <c r="D55" s="36">
        <v>463.33036800000002</v>
      </c>
      <c r="E55" s="37">
        <v>0</v>
      </c>
      <c r="F55" s="38">
        <v>0</v>
      </c>
      <c r="G55" s="49">
        <v>0</v>
      </c>
      <c r="H55" s="40">
        <v>0</v>
      </c>
      <c r="I55" s="40">
        <v>232.145568</v>
      </c>
      <c r="J55" s="190"/>
      <c r="K55" s="166"/>
      <c r="L55" s="192"/>
      <c r="M55" s="193"/>
      <c r="N55" s="194"/>
      <c r="P55" s="57">
        <v>3215.3664959999996</v>
      </c>
      <c r="Q55" t="s">
        <v>60</v>
      </c>
      <c r="Y55" s="42"/>
    </row>
    <row r="56" spans="2:25" x14ac:dyDescent="0.25">
      <c r="B56" s="34">
        <v>44033</v>
      </c>
      <c r="C56" s="41">
        <v>2625.3089279999999</v>
      </c>
      <c r="D56" s="36">
        <v>323.07983999999999</v>
      </c>
      <c r="E56" s="37">
        <v>0</v>
      </c>
      <c r="F56" s="38">
        <v>0</v>
      </c>
      <c r="G56" s="49">
        <v>0</v>
      </c>
      <c r="H56" s="40">
        <v>0</v>
      </c>
      <c r="I56" s="40">
        <v>120.95308799999999</v>
      </c>
      <c r="J56" s="190"/>
      <c r="K56" s="166"/>
      <c r="L56" s="192"/>
      <c r="M56" s="193"/>
      <c r="N56" s="194"/>
      <c r="P56" s="57">
        <v>3069.341856</v>
      </c>
      <c r="Y56" s="42"/>
    </row>
    <row r="57" spans="2:25" x14ac:dyDescent="0.25">
      <c r="B57" s="34">
        <v>44040</v>
      </c>
      <c r="C57" s="41" t="s">
        <v>46</v>
      </c>
      <c r="D57" s="36">
        <v>260.14435200000003</v>
      </c>
      <c r="E57" s="37">
        <v>0</v>
      </c>
      <c r="F57" s="38">
        <v>0</v>
      </c>
      <c r="G57" s="49">
        <v>0</v>
      </c>
      <c r="H57" s="40">
        <v>0</v>
      </c>
      <c r="I57" s="40">
        <v>126.28224</v>
      </c>
      <c r="J57" s="190"/>
      <c r="K57" s="166"/>
      <c r="L57" s="192"/>
      <c r="M57" s="193"/>
      <c r="N57" s="194"/>
      <c r="P57" s="57">
        <v>386.42659200000003</v>
      </c>
      <c r="Y57" s="42"/>
    </row>
    <row r="58" spans="2:25" x14ac:dyDescent="0.25">
      <c r="B58" s="34">
        <v>44047</v>
      </c>
      <c r="C58" s="41">
        <v>757.040256</v>
      </c>
      <c r="D58" s="36">
        <v>313.97241599999995</v>
      </c>
      <c r="E58" s="37">
        <v>0</v>
      </c>
      <c r="F58" s="38">
        <v>0</v>
      </c>
      <c r="G58" s="49">
        <v>0</v>
      </c>
      <c r="H58" s="40">
        <v>0</v>
      </c>
      <c r="I58" s="40">
        <v>126.99763199999998</v>
      </c>
      <c r="J58" s="190"/>
      <c r="K58" s="166"/>
      <c r="L58" s="192"/>
      <c r="M58" s="193"/>
      <c r="N58" s="194"/>
      <c r="P58" s="57">
        <v>1198.0103039999999</v>
      </c>
      <c r="Y58" s="42"/>
    </row>
    <row r="59" spans="2:25" x14ac:dyDescent="0.25">
      <c r="B59" s="34">
        <v>44054</v>
      </c>
      <c r="C59" s="41">
        <v>4160.5228800000004</v>
      </c>
      <c r="D59" s="36">
        <v>386.90265600000004</v>
      </c>
      <c r="E59" s="37">
        <v>0</v>
      </c>
      <c r="F59" s="38">
        <v>0</v>
      </c>
      <c r="G59" s="49">
        <v>0</v>
      </c>
      <c r="H59" s="40">
        <v>0</v>
      </c>
      <c r="I59" s="40">
        <v>97.042751999999993</v>
      </c>
      <c r="J59" s="190"/>
      <c r="K59" s="166"/>
      <c r="L59" s="192"/>
      <c r="M59" s="193"/>
      <c r="N59" s="194"/>
      <c r="P59" s="57">
        <v>4644.4682880000009</v>
      </c>
      <c r="Y59" s="42"/>
    </row>
    <row r="60" spans="2:25" x14ac:dyDescent="0.25">
      <c r="B60" s="34">
        <v>44061</v>
      </c>
      <c r="C60" s="41">
        <v>2793.7224000000001</v>
      </c>
      <c r="D60" s="36">
        <v>295.67462399999999</v>
      </c>
      <c r="E60" s="37">
        <v>0</v>
      </c>
      <c r="F60" s="38">
        <v>0</v>
      </c>
      <c r="G60" s="49">
        <v>0</v>
      </c>
      <c r="H60" s="40">
        <v>0</v>
      </c>
      <c r="I60" s="40">
        <v>51.190272000000007</v>
      </c>
      <c r="J60" s="190"/>
      <c r="K60" s="166"/>
      <c r="L60" s="192"/>
      <c r="M60" s="193"/>
      <c r="N60" s="194"/>
      <c r="P60" s="57">
        <v>3140.5872959999997</v>
      </c>
      <c r="Y60" s="42"/>
    </row>
    <row r="61" spans="2:25" x14ac:dyDescent="0.25">
      <c r="B61" s="34">
        <v>44068</v>
      </c>
      <c r="C61" s="41">
        <v>1317.34944</v>
      </c>
      <c r="D61" s="36">
        <v>152.775936</v>
      </c>
      <c r="E61" s="37">
        <v>0</v>
      </c>
      <c r="F61" s="38">
        <v>0</v>
      </c>
      <c r="G61" s="49">
        <v>0</v>
      </c>
      <c r="H61" s="40">
        <v>0</v>
      </c>
      <c r="I61" s="40">
        <v>146.74089599999999</v>
      </c>
      <c r="J61" s="190"/>
      <c r="K61" s="166"/>
      <c r="L61" s="192"/>
      <c r="M61" s="193"/>
      <c r="N61" s="194"/>
      <c r="P61" s="57">
        <v>1616.866272</v>
      </c>
      <c r="Y61" s="42"/>
    </row>
    <row r="62" spans="2:25" x14ac:dyDescent="0.25">
      <c r="B62" s="34">
        <v>44075</v>
      </c>
      <c r="C62" s="41">
        <v>1560.3019199999999</v>
      </c>
      <c r="D62" s="36">
        <v>177.00249600000001</v>
      </c>
      <c r="E62" s="37">
        <v>0</v>
      </c>
      <c r="F62" s="38">
        <v>0</v>
      </c>
      <c r="G62" s="49">
        <v>0</v>
      </c>
      <c r="H62" s="40">
        <v>0</v>
      </c>
      <c r="I62" s="40">
        <v>167.05353600000001</v>
      </c>
      <c r="J62" s="190"/>
      <c r="K62" s="166"/>
      <c r="L62" s="192"/>
      <c r="M62" s="193"/>
      <c r="N62" s="194"/>
      <c r="P62" s="57">
        <v>1904.3579519999998</v>
      </c>
      <c r="Y62" s="42"/>
    </row>
    <row r="63" spans="2:25" x14ac:dyDescent="0.25">
      <c r="B63" s="34">
        <v>44082</v>
      </c>
      <c r="C63" s="41">
        <v>4259.043936</v>
      </c>
      <c r="D63" s="36">
        <v>157.918464</v>
      </c>
      <c r="E63" s="37">
        <v>0</v>
      </c>
      <c r="F63" s="38">
        <v>0</v>
      </c>
      <c r="G63" s="49">
        <v>0</v>
      </c>
      <c r="H63" s="40">
        <v>0</v>
      </c>
      <c r="I63" s="40">
        <v>119.42726399999998</v>
      </c>
      <c r="J63" s="190"/>
      <c r="K63" s="166"/>
      <c r="L63" s="192"/>
      <c r="M63" s="193"/>
      <c r="N63" s="194"/>
      <c r="P63" s="57">
        <v>4536.3896640000003</v>
      </c>
      <c r="Y63" s="42"/>
    </row>
    <row r="64" spans="2:25" x14ac:dyDescent="0.25">
      <c r="B64" s="34">
        <v>44089</v>
      </c>
      <c r="C64" s="41">
        <v>620.00639999999999</v>
      </c>
      <c r="D64" s="36">
        <v>187.98911999999999</v>
      </c>
      <c r="E64" s="37">
        <v>0</v>
      </c>
      <c r="F64" s="38">
        <v>0</v>
      </c>
      <c r="G64" s="49">
        <v>0</v>
      </c>
      <c r="H64" s="40">
        <v>0</v>
      </c>
      <c r="I64" s="40">
        <v>161.288928</v>
      </c>
      <c r="J64" s="190"/>
      <c r="K64" s="166"/>
      <c r="L64" s="192"/>
      <c r="M64" s="193"/>
      <c r="N64" s="194"/>
      <c r="P64" s="57">
        <v>969.28444799999988</v>
      </c>
      <c r="Y64" s="42"/>
    </row>
    <row r="65" spans="2:25" x14ac:dyDescent="0.25">
      <c r="B65" s="34">
        <v>44096</v>
      </c>
      <c r="C65" s="41">
        <v>4409.1069119999993</v>
      </c>
      <c r="D65" s="36">
        <v>122.25772799999999</v>
      </c>
      <c r="E65" s="37">
        <v>0</v>
      </c>
      <c r="F65" s="38">
        <v>0</v>
      </c>
      <c r="G65" s="49">
        <v>0</v>
      </c>
      <c r="H65" s="40">
        <v>0</v>
      </c>
      <c r="I65" s="40">
        <v>145.53907199999998</v>
      </c>
      <c r="J65" s="190"/>
      <c r="K65" s="166"/>
      <c r="L65" s="192"/>
      <c r="M65" s="193"/>
      <c r="N65" s="194"/>
      <c r="P65" s="57">
        <v>4676.9037119999984</v>
      </c>
      <c r="Y65" s="42"/>
    </row>
    <row r="66" spans="2:25" x14ac:dyDescent="0.25">
      <c r="B66" s="34">
        <v>44103</v>
      </c>
      <c r="C66" s="41">
        <v>644.36601600000006</v>
      </c>
      <c r="D66" s="36">
        <v>96.997824000000023</v>
      </c>
      <c r="E66" s="37">
        <v>0</v>
      </c>
      <c r="F66" s="38">
        <v>0</v>
      </c>
      <c r="G66" s="49">
        <v>0</v>
      </c>
      <c r="H66" s="40">
        <v>0</v>
      </c>
      <c r="I66" s="40">
        <v>152.07436800000002</v>
      </c>
      <c r="J66" s="190"/>
      <c r="K66" s="166"/>
      <c r="L66" s="192"/>
      <c r="M66" s="193"/>
      <c r="N66" s="194"/>
      <c r="P66" s="57">
        <v>893.43820800000015</v>
      </c>
      <c r="Y66" s="42"/>
    </row>
    <row r="67" spans="2:25" x14ac:dyDescent="0.25">
      <c r="B67" s="34">
        <v>44110</v>
      </c>
      <c r="C67" s="41">
        <v>3993.8892480000004</v>
      </c>
      <c r="D67" s="36">
        <v>30.420576000000004</v>
      </c>
      <c r="E67" s="37">
        <v>0</v>
      </c>
      <c r="F67" s="38">
        <v>0</v>
      </c>
      <c r="G67" s="49">
        <v>0</v>
      </c>
      <c r="H67" s="40">
        <v>0</v>
      </c>
      <c r="I67" s="40">
        <v>147.58329599999999</v>
      </c>
      <c r="J67" s="190"/>
      <c r="K67" s="166"/>
      <c r="L67" s="192"/>
      <c r="M67" s="193"/>
      <c r="N67" s="194"/>
      <c r="P67" s="57">
        <v>4171.8931200000006</v>
      </c>
      <c r="Y67" s="42"/>
    </row>
    <row r="68" spans="2:25" x14ac:dyDescent="0.25">
      <c r="B68" s="34">
        <v>44117</v>
      </c>
      <c r="C68" s="41">
        <v>3344.8723199999995</v>
      </c>
      <c r="D68" s="36">
        <v>39.862368000000004</v>
      </c>
      <c r="E68" s="37">
        <v>0</v>
      </c>
      <c r="F68" s="38">
        <v>0</v>
      </c>
      <c r="G68" s="49">
        <v>0</v>
      </c>
      <c r="H68" s="40">
        <v>0</v>
      </c>
      <c r="I68" s="40">
        <v>138.80505600000001</v>
      </c>
      <c r="J68" s="190"/>
      <c r="K68" s="166"/>
      <c r="L68" s="192"/>
      <c r="M68" s="193"/>
      <c r="N68" s="194"/>
      <c r="P68" s="57">
        <v>3523.5397439999997</v>
      </c>
      <c r="Y68" s="42"/>
    </row>
    <row r="69" spans="2:25" x14ac:dyDescent="0.25">
      <c r="B69" s="34">
        <v>44124</v>
      </c>
      <c r="C69" s="41">
        <v>3205.0529280000005</v>
      </c>
      <c r="D69" s="36">
        <v>0</v>
      </c>
      <c r="E69" s="37">
        <v>0</v>
      </c>
      <c r="F69" s="38">
        <v>0</v>
      </c>
      <c r="G69" s="49">
        <v>0</v>
      </c>
      <c r="H69" s="40">
        <v>0</v>
      </c>
      <c r="I69" s="40">
        <v>195.22944000000001</v>
      </c>
      <c r="J69" s="190"/>
      <c r="K69" s="166"/>
      <c r="L69" s="192"/>
      <c r="M69" s="193"/>
      <c r="N69" s="194"/>
      <c r="P69" s="57">
        <v>3400.2823680000006</v>
      </c>
      <c r="Y69" s="42"/>
    </row>
    <row r="70" spans="2:25" x14ac:dyDescent="0.25">
      <c r="B70" s="34">
        <v>44131</v>
      </c>
      <c r="C70" s="41">
        <v>4375.3884479999997</v>
      </c>
      <c r="D70" s="36">
        <v>0</v>
      </c>
      <c r="E70" s="37">
        <v>0</v>
      </c>
      <c r="F70" s="38">
        <v>0</v>
      </c>
      <c r="G70" s="49">
        <v>0</v>
      </c>
      <c r="H70" s="40">
        <v>0</v>
      </c>
      <c r="I70" s="40">
        <v>212.28480000000002</v>
      </c>
      <c r="J70" s="190"/>
      <c r="K70" s="166"/>
      <c r="L70" s="192"/>
      <c r="M70" s="193"/>
      <c r="N70" s="194"/>
      <c r="P70" s="57">
        <v>4587.6732480000001</v>
      </c>
      <c r="Y70" s="42"/>
    </row>
    <row r="71" spans="2:25" x14ac:dyDescent="0.25">
      <c r="B71" s="34">
        <v>44138</v>
      </c>
      <c r="C71" s="41">
        <v>2690.3491200000003</v>
      </c>
      <c r="D71" s="36" t="s">
        <v>27</v>
      </c>
      <c r="E71" s="37">
        <v>0</v>
      </c>
      <c r="F71" s="38">
        <v>0</v>
      </c>
      <c r="G71" s="49">
        <v>0</v>
      </c>
      <c r="H71" s="40">
        <v>0</v>
      </c>
      <c r="I71" s="40">
        <v>191.75788800000001</v>
      </c>
      <c r="J71" s="190"/>
      <c r="K71" s="166"/>
      <c r="L71" s="192"/>
      <c r="M71" s="193"/>
      <c r="N71" s="194"/>
      <c r="P71" s="57">
        <v>2882.1070080000004</v>
      </c>
      <c r="Y71" s="42"/>
    </row>
    <row r="72" spans="2:25" x14ac:dyDescent="0.25">
      <c r="B72" s="34">
        <v>44145</v>
      </c>
      <c r="C72" s="48">
        <v>2592.4527359999997</v>
      </c>
      <c r="D72" s="117"/>
      <c r="E72" s="53"/>
      <c r="F72" s="53"/>
      <c r="G72" s="53"/>
      <c r="H72" s="53"/>
      <c r="I72" s="118">
        <v>173.7936</v>
      </c>
      <c r="J72" s="190"/>
      <c r="K72" s="166"/>
      <c r="L72" s="192"/>
      <c r="M72" s="193"/>
      <c r="N72" s="194"/>
      <c r="P72" s="57">
        <v>2766.2463359999997</v>
      </c>
      <c r="Y72" s="42"/>
    </row>
    <row r="73" spans="2:25" x14ac:dyDescent="0.25">
      <c r="B73" s="34">
        <v>44152</v>
      </c>
      <c r="C73" s="41">
        <v>4052.2152960000003</v>
      </c>
      <c r="D73" s="36"/>
      <c r="E73" s="53"/>
      <c r="F73" s="53"/>
      <c r="G73" s="53"/>
      <c r="H73" s="53"/>
      <c r="I73" s="40">
        <v>243.12959999999998</v>
      </c>
      <c r="J73" s="190"/>
      <c r="K73" s="166"/>
      <c r="L73" s="192"/>
      <c r="M73" s="193"/>
      <c r="N73" s="194"/>
      <c r="P73" s="57">
        <v>4295.3448960000005</v>
      </c>
      <c r="Y73" s="42"/>
    </row>
    <row r="74" spans="2:25" x14ac:dyDescent="0.25">
      <c r="B74" s="34">
        <v>44159</v>
      </c>
      <c r="C74" s="48">
        <v>4521.0398399999995</v>
      </c>
      <c r="D74" s="117">
        <v>79.715232</v>
      </c>
      <c r="E74" s="53" t="s">
        <v>27</v>
      </c>
      <c r="F74" s="53" t="s">
        <v>27</v>
      </c>
      <c r="G74" s="53" t="s">
        <v>27</v>
      </c>
      <c r="H74" s="53" t="s">
        <v>27</v>
      </c>
      <c r="I74" s="118">
        <v>181.117728</v>
      </c>
      <c r="J74" s="190"/>
      <c r="K74" s="166"/>
      <c r="L74" s="192"/>
      <c r="M74" s="193"/>
      <c r="N74" s="194"/>
      <c r="P74" s="57">
        <v>4781.8727999999992</v>
      </c>
      <c r="Y74" s="42"/>
    </row>
    <row r="75" spans="2:25" x14ac:dyDescent="0.25">
      <c r="B75" s="34">
        <v>44166</v>
      </c>
      <c r="C75" s="48">
        <v>3369.2803199999998</v>
      </c>
      <c r="D75" s="117"/>
      <c r="E75" s="54">
        <v>0</v>
      </c>
      <c r="F75" s="53"/>
      <c r="G75" s="49">
        <v>0</v>
      </c>
      <c r="H75" s="118">
        <v>0</v>
      </c>
      <c r="I75" s="118">
        <v>257.93251199999997</v>
      </c>
      <c r="J75" s="190"/>
      <c r="K75" s="166"/>
      <c r="L75" s="192"/>
      <c r="M75" s="193"/>
      <c r="N75" s="194"/>
      <c r="P75" s="57">
        <v>3627.2128320000002</v>
      </c>
      <c r="Y75" s="42"/>
    </row>
    <row r="76" spans="2:25" x14ac:dyDescent="0.25">
      <c r="B76" s="34">
        <v>44173</v>
      </c>
      <c r="C76" s="48">
        <v>2946.4128000000001</v>
      </c>
      <c r="D76" s="124"/>
      <c r="E76" s="54">
        <v>0</v>
      </c>
      <c r="F76" s="53"/>
      <c r="G76" s="49">
        <v>0</v>
      </c>
      <c r="H76" s="118">
        <v>0</v>
      </c>
      <c r="I76" s="123">
        <v>44.318015999999993</v>
      </c>
      <c r="J76" s="190"/>
      <c r="K76" s="166"/>
      <c r="L76" s="192"/>
      <c r="M76" s="193"/>
      <c r="N76" s="194"/>
      <c r="P76" s="57">
        <v>2990.7308160000002</v>
      </c>
      <c r="Y76" s="42"/>
    </row>
    <row r="77" spans="2:25" x14ac:dyDescent="0.25">
      <c r="B77" s="34">
        <v>44180</v>
      </c>
      <c r="C77" s="48">
        <v>3063.0156480000001</v>
      </c>
      <c r="D77" s="124"/>
      <c r="E77" s="54">
        <v>0</v>
      </c>
      <c r="F77" s="53"/>
      <c r="G77" s="49">
        <v>0</v>
      </c>
      <c r="H77" s="118">
        <v>0</v>
      </c>
      <c r="I77" s="118">
        <v>173.32358400000001</v>
      </c>
      <c r="J77" s="190"/>
      <c r="K77" s="166"/>
      <c r="L77" s="192"/>
      <c r="M77" s="193"/>
      <c r="N77" s="194"/>
      <c r="P77" s="57">
        <v>3236.3392320000003</v>
      </c>
      <c r="Y77" s="42"/>
    </row>
    <row r="78" spans="2:25" x14ac:dyDescent="0.25">
      <c r="B78" s="34">
        <v>44187</v>
      </c>
      <c r="C78" s="48">
        <v>2819.27952</v>
      </c>
      <c r="D78" s="124" t="s">
        <v>27</v>
      </c>
      <c r="E78" s="54">
        <v>0</v>
      </c>
      <c r="F78" s="53"/>
      <c r="G78" s="49">
        <v>0</v>
      </c>
      <c r="H78" s="118">
        <v>0</v>
      </c>
      <c r="I78" s="118">
        <v>143.79551999999998</v>
      </c>
      <c r="J78" s="190"/>
      <c r="K78" s="166"/>
      <c r="L78" s="192"/>
      <c r="M78" s="193"/>
      <c r="N78" s="194"/>
      <c r="P78" s="57">
        <v>2963.0750400000002</v>
      </c>
      <c r="Y78" s="42"/>
    </row>
    <row r="79" spans="2:25" x14ac:dyDescent="0.25">
      <c r="B79" s="34">
        <v>44194</v>
      </c>
      <c r="C79" s="48">
        <v>3405.0447359999998</v>
      </c>
      <c r="D79" s="117">
        <v>158.15001599999999</v>
      </c>
      <c r="E79" s="54">
        <v>0</v>
      </c>
      <c r="F79" s="53" t="s">
        <v>27</v>
      </c>
      <c r="G79" s="49">
        <v>0</v>
      </c>
      <c r="H79" s="118">
        <v>0</v>
      </c>
      <c r="I79" s="118">
        <v>174.633408</v>
      </c>
      <c r="J79" s="190"/>
      <c r="K79" s="166"/>
      <c r="L79" s="192"/>
      <c r="M79" s="193"/>
      <c r="N79" s="194"/>
      <c r="P79" s="57">
        <v>3579.678144</v>
      </c>
      <c r="Y79" s="42"/>
    </row>
    <row r="80" spans="2:25" x14ac:dyDescent="0.25">
      <c r="B80" s="34">
        <v>44201</v>
      </c>
      <c r="C80" s="48">
        <v>1366.9750079999999</v>
      </c>
      <c r="D80" s="124"/>
      <c r="E80" s="54">
        <v>0</v>
      </c>
      <c r="F80" s="53"/>
      <c r="G80" s="49">
        <v>0</v>
      </c>
      <c r="H80" s="118">
        <v>0</v>
      </c>
      <c r="I80" s="118">
        <v>209.74464</v>
      </c>
      <c r="J80" s="190"/>
      <c r="K80" s="166"/>
      <c r="L80" s="192"/>
      <c r="M80" s="193"/>
      <c r="N80" s="194"/>
      <c r="P80" s="57">
        <v>1576.719648</v>
      </c>
      <c r="Y80" s="42"/>
    </row>
    <row r="81" spans="2:25" x14ac:dyDescent="0.25">
      <c r="B81" s="34">
        <v>44208</v>
      </c>
      <c r="C81" s="48">
        <v>3092.2007039999999</v>
      </c>
      <c r="D81" s="117">
        <v>505.84780799999999</v>
      </c>
      <c r="E81" s="54">
        <v>0</v>
      </c>
      <c r="F81" s="127">
        <v>0</v>
      </c>
      <c r="G81" s="49">
        <v>0</v>
      </c>
      <c r="H81" s="118">
        <v>6.0203520000000008</v>
      </c>
      <c r="I81" s="118">
        <v>469.81555200000003</v>
      </c>
      <c r="J81" s="190"/>
      <c r="K81" s="166"/>
      <c r="L81" s="192"/>
      <c r="M81" s="193"/>
      <c r="N81" s="194"/>
      <c r="P81" s="57">
        <v>4073.8844159999999</v>
      </c>
      <c r="Y81" s="42"/>
    </row>
    <row r="82" spans="2:25" x14ac:dyDescent="0.25">
      <c r="B82" s="34">
        <v>44215</v>
      </c>
      <c r="C82" s="41">
        <v>5295.0620159999999</v>
      </c>
      <c r="D82" s="36">
        <v>410.51404799999995</v>
      </c>
      <c r="E82" s="37">
        <v>0</v>
      </c>
      <c r="F82" s="53" t="s">
        <v>27</v>
      </c>
      <c r="G82" s="49">
        <v>0</v>
      </c>
      <c r="H82" s="40">
        <v>3.2987519999999995</v>
      </c>
      <c r="I82" s="40">
        <v>307.93478399999998</v>
      </c>
      <c r="J82" s="190"/>
      <c r="K82" s="166"/>
      <c r="L82" s="192"/>
      <c r="M82" s="193"/>
      <c r="N82" s="194"/>
      <c r="P82" s="57">
        <v>6016.8095999999996</v>
      </c>
      <c r="Y82" s="42"/>
    </row>
    <row r="83" spans="2:25" x14ac:dyDescent="0.25">
      <c r="B83" s="34">
        <v>44222</v>
      </c>
      <c r="C83" s="48">
        <v>425.751552</v>
      </c>
      <c r="D83" s="117">
        <v>250.470144</v>
      </c>
      <c r="E83" s="54">
        <v>0</v>
      </c>
      <c r="F83" s="131"/>
      <c r="G83" s="49">
        <v>0</v>
      </c>
      <c r="H83" s="118">
        <v>2.3302079999999998</v>
      </c>
      <c r="I83" s="118">
        <v>165.27456000000001</v>
      </c>
      <c r="J83" s="190"/>
      <c r="K83" s="166"/>
      <c r="L83" s="192"/>
      <c r="M83" s="193"/>
      <c r="N83" s="194"/>
      <c r="O83" s="33"/>
      <c r="P83" s="132">
        <v>843.82646399999999</v>
      </c>
      <c r="Y83" s="42"/>
    </row>
    <row r="84" spans="2:25" x14ac:dyDescent="0.25">
      <c r="B84" s="34">
        <v>44229</v>
      </c>
      <c r="C84" s="48">
        <v>794.91456000000005</v>
      </c>
      <c r="D84" s="117">
        <v>97.923168000000004</v>
      </c>
      <c r="E84" s="54">
        <v>0</v>
      </c>
      <c r="F84" s="131"/>
      <c r="G84" s="49">
        <v>0</v>
      </c>
      <c r="H84" s="118">
        <v>0</v>
      </c>
      <c r="I84" s="118">
        <v>197.32377600000001</v>
      </c>
      <c r="J84" s="190"/>
      <c r="K84" s="166"/>
      <c r="L84" s="192"/>
      <c r="M84" s="193"/>
      <c r="N84" s="194"/>
      <c r="O84" s="33"/>
      <c r="P84" s="132">
        <v>1090.1615039999999</v>
      </c>
      <c r="Y84" s="42"/>
    </row>
    <row r="85" spans="2:25" x14ac:dyDescent="0.25">
      <c r="B85" s="34">
        <v>44236</v>
      </c>
      <c r="C85" s="41">
        <v>1107.0457919999999</v>
      </c>
      <c r="D85" s="117">
        <v>126.42048</v>
      </c>
      <c r="E85" s="54">
        <v>0</v>
      </c>
      <c r="F85" s="53"/>
      <c r="G85" s="49">
        <v>0</v>
      </c>
      <c r="H85" s="118">
        <v>0</v>
      </c>
      <c r="I85" s="118">
        <v>229.191552</v>
      </c>
      <c r="J85" s="190"/>
      <c r="K85" s="166"/>
      <c r="L85" s="192"/>
      <c r="M85" s="193"/>
      <c r="N85" s="194"/>
      <c r="P85" s="57">
        <v>1462.6578239999999</v>
      </c>
      <c r="Y85" s="42"/>
    </row>
    <row r="86" spans="2:25" x14ac:dyDescent="0.25">
      <c r="B86" s="34">
        <v>44243</v>
      </c>
      <c r="C86" s="48">
        <v>1271.2412159999999</v>
      </c>
      <c r="D86" s="117">
        <v>35.749727999999998</v>
      </c>
      <c r="E86" s="54">
        <v>0</v>
      </c>
      <c r="F86" s="131"/>
      <c r="G86" s="49">
        <v>0</v>
      </c>
      <c r="H86" s="118">
        <v>0</v>
      </c>
      <c r="I86" s="118">
        <v>142.4736</v>
      </c>
      <c r="J86" s="190"/>
      <c r="K86" s="166"/>
      <c r="L86" s="192"/>
      <c r="M86" s="193"/>
      <c r="N86" s="194"/>
      <c r="P86" s="57">
        <v>1449.4645439999999</v>
      </c>
      <c r="Y86" s="42"/>
    </row>
    <row r="87" spans="2:25" x14ac:dyDescent="0.25">
      <c r="B87" s="34">
        <v>44250</v>
      </c>
      <c r="C87" s="48">
        <v>1078.7333759999999</v>
      </c>
      <c r="D87" s="117">
        <v>33.931871999999998</v>
      </c>
      <c r="E87" s="54">
        <v>0</v>
      </c>
      <c r="F87" s="131"/>
      <c r="G87" s="49">
        <v>0</v>
      </c>
      <c r="H87" s="118">
        <v>0</v>
      </c>
      <c r="I87" s="118">
        <v>84.589920000000006</v>
      </c>
      <c r="J87" s="190"/>
      <c r="K87" s="166"/>
      <c r="L87" s="192"/>
      <c r="M87" s="193"/>
      <c r="N87" s="194"/>
      <c r="O87" s="134"/>
      <c r="P87" s="57">
        <v>1197.2551679999999</v>
      </c>
      <c r="Y87" s="42"/>
    </row>
    <row r="88" spans="2:25" x14ac:dyDescent="0.25">
      <c r="B88" s="34">
        <v>44257</v>
      </c>
      <c r="C88" s="48">
        <v>3256.9067520000003</v>
      </c>
      <c r="D88" s="117" t="s">
        <v>27</v>
      </c>
      <c r="E88" s="54">
        <v>0</v>
      </c>
      <c r="F88" s="131"/>
      <c r="G88" s="49">
        <v>0</v>
      </c>
      <c r="H88" s="118">
        <v>0</v>
      </c>
      <c r="I88" s="118">
        <v>190.91462400000003</v>
      </c>
      <c r="J88" s="190"/>
      <c r="K88" s="166"/>
      <c r="L88" s="192"/>
      <c r="M88" s="193"/>
      <c r="N88" s="194"/>
      <c r="O88" s="134"/>
      <c r="P88" s="57">
        <v>3447.8213760000003</v>
      </c>
      <c r="Y88" s="42"/>
    </row>
    <row r="89" spans="2:25" x14ac:dyDescent="0.25">
      <c r="B89" s="34">
        <v>44264</v>
      </c>
      <c r="C89" s="48">
        <v>6832.5465599999998</v>
      </c>
      <c r="D89" s="117">
        <v>5830.9735680000003</v>
      </c>
      <c r="E89" s="54">
        <v>0</v>
      </c>
      <c r="F89" s="127">
        <v>0</v>
      </c>
      <c r="G89" s="49">
        <v>0</v>
      </c>
      <c r="H89" s="118">
        <v>0.73388160000000002</v>
      </c>
      <c r="I89" s="118">
        <v>612.85248000000001</v>
      </c>
      <c r="J89" s="190"/>
      <c r="K89" s="166"/>
      <c r="L89" s="192"/>
      <c r="M89" s="193"/>
      <c r="N89" s="194"/>
      <c r="O89" s="134"/>
      <c r="P89" s="57">
        <v>13277.106489600001</v>
      </c>
      <c r="Y89" s="42"/>
    </row>
    <row r="90" spans="2:25" x14ac:dyDescent="0.25">
      <c r="B90" s="34">
        <v>44271</v>
      </c>
      <c r="C90" s="48">
        <v>4371.9626879999996</v>
      </c>
      <c r="D90" s="117">
        <v>1612.12032</v>
      </c>
      <c r="E90" s="54">
        <v>0</v>
      </c>
      <c r="F90" s="127">
        <v>0</v>
      </c>
      <c r="G90" s="49">
        <v>0</v>
      </c>
      <c r="H90" s="118" t="s">
        <v>46</v>
      </c>
      <c r="I90" s="118">
        <v>179.18495999999999</v>
      </c>
      <c r="J90" s="190"/>
      <c r="K90" s="166"/>
      <c r="L90" s="192"/>
      <c r="M90" s="193"/>
      <c r="N90" s="194"/>
      <c r="O90" s="134"/>
      <c r="P90" s="57">
        <v>6163.2679680000001</v>
      </c>
      <c r="Y90" s="42"/>
    </row>
    <row r="91" spans="2:25" x14ac:dyDescent="0.25">
      <c r="B91" s="34">
        <v>44278</v>
      </c>
      <c r="C91" s="48">
        <v>6114.4528319999999</v>
      </c>
      <c r="D91" s="117">
        <v>2214.2574719999998</v>
      </c>
      <c r="E91" s="54">
        <v>0</v>
      </c>
      <c r="F91" s="127">
        <v>0</v>
      </c>
      <c r="G91" s="49">
        <v>0</v>
      </c>
      <c r="H91" s="118" t="s">
        <v>46</v>
      </c>
      <c r="I91" s="118">
        <v>313.64236799999998</v>
      </c>
      <c r="J91" s="190"/>
      <c r="K91" s="166"/>
      <c r="L91" s="192"/>
      <c r="M91" s="193"/>
      <c r="N91" s="194"/>
      <c r="O91" s="134"/>
      <c r="P91" s="57">
        <v>8642.3526720000009</v>
      </c>
      <c r="Y91" s="42"/>
    </row>
    <row r="92" spans="2:25" x14ac:dyDescent="0.25">
      <c r="B92" s="34">
        <v>44285</v>
      </c>
      <c r="C92" s="48">
        <v>6011.8329599999997</v>
      </c>
      <c r="D92" s="117">
        <v>1378.70208</v>
      </c>
      <c r="E92" s="54">
        <v>0</v>
      </c>
      <c r="F92" s="131"/>
      <c r="G92" s="49">
        <v>0</v>
      </c>
      <c r="H92" s="118">
        <v>0</v>
      </c>
      <c r="I92" s="118">
        <v>170.49830399999999</v>
      </c>
      <c r="J92" s="190"/>
      <c r="K92" s="166"/>
      <c r="L92" s="192"/>
      <c r="M92" s="193"/>
      <c r="N92" s="194"/>
      <c r="O92" s="134"/>
      <c r="P92" s="57">
        <v>7561.0333440000004</v>
      </c>
      <c r="Y92" s="42"/>
    </row>
    <row r="93" spans="2:25" x14ac:dyDescent="0.25">
      <c r="B93" s="34">
        <v>44293</v>
      </c>
      <c r="C93" s="48">
        <v>5783.7352320000009</v>
      </c>
      <c r="D93" s="117">
        <v>921.57004800000004</v>
      </c>
      <c r="E93" s="54">
        <v>0</v>
      </c>
      <c r="F93" s="131"/>
      <c r="G93" s="49">
        <v>0</v>
      </c>
      <c r="H93" s="118">
        <v>0</v>
      </c>
      <c r="I93" s="118">
        <v>45.287424000000001</v>
      </c>
      <c r="J93" s="190"/>
      <c r="K93" s="166"/>
      <c r="L93" s="192"/>
      <c r="M93" s="193"/>
      <c r="N93" s="194"/>
      <c r="O93" s="134"/>
      <c r="P93" s="57">
        <v>6750.5927040000006</v>
      </c>
      <c r="Y93" s="42"/>
    </row>
    <row r="94" spans="2:25" x14ac:dyDescent="0.25">
      <c r="B94" s="34">
        <v>44299</v>
      </c>
      <c r="C94" s="48">
        <v>4928.8547520000002</v>
      </c>
      <c r="D94" s="117">
        <v>671.69087999999999</v>
      </c>
      <c r="E94" s="54">
        <v>0</v>
      </c>
      <c r="F94" s="131"/>
      <c r="G94" s="49">
        <v>0</v>
      </c>
      <c r="H94" s="118">
        <v>0</v>
      </c>
      <c r="I94" s="118">
        <v>146.562048</v>
      </c>
      <c r="J94" s="190"/>
      <c r="K94" s="166"/>
      <c r="L94" s="192"/>
      <c r="M94" s="193"/>
      <c r="N94" s="194"/>
      <c r="O94" s="134"/>
      <c r="P94" s="57">
        <v>5747.1076800000001</v>
      </c>
      <c r="Y94" s="42"/>
    </row>
    <row r="95" spans="2:25" x14ac:dyDescent="0.25">
      <c r="B95" s="34">
        <v>44306</v>
      </c>
      <c r="C95" s="48">
        <v>4990.2281280000007</v>
      </c>
      <c r="D95" s="117">
        <v>1889.3502719999999</v>
      </c>
      <c r="E95" s="54">
        <v>0</v>
      </c>
      <c r="F95" s="131"/>
      <c r="G95" s="49">
        <v>0</v>
      </c>
      <c r="H95" s="118">
        <v>0</v>
      </c>
      <c r="I95" s="118">
        <v>136.85759999999999</v>
      </c>
      <c r="J95" s="190"/>
      <c r="K95" s="166"/>
      <c r="L95" s="192"/>
      <c r="M95" s="193"/>
      <c r="N95" s="194"/>
      <c r="O95" s="134"/>
      <c r="P95" s="57">
        <v>7016.4360000000006</v>
      </c>
      <c r="Y95" s="42"/>
    </row>
    <row r="96" spans="2:25" x14ac:dyDescent="0.25">
      <c r="B96" s="34">
        <v>44313</v>
      </c>
      <c r="C96" s="135">
        <v>4804.6746240000002</v>
      </c>
      <c r="D96" s="136">
        <v>1932.499296</v>
      </c>
      <c r="E96" s="137">
        <v>0</v>
      </c>
      <c r="F96" s="138"/>
      <c r="G96" s="139">
        <v>0</v>
      </c>
      <c r="H96" s="140">
        <v>0</v>
      </c>
      <c r="I96" s="140">
        <v>117.127296</v>
      </c>
      <c r="J96" s="190"/>
      <c r="K96" s="166"/>
      <c r="L96" s="192"/>
      <c r="M96" s="193"/>
      <c r="N96" s="194"/>
      <c r="P96" s="57">
        <v>6854.3012159999998</v>
      </c>
      <c r="Y96" s="42"/>
    </row>
    <row r="97" spans="2:25" x14ac:dyDescent="0.25">
      <c r="B97" s="34">
        <v>44320</v>
      </c>
      <c r="C97" s="135">
        <v>4515.6095999999998</v>
      </c>
      <c r="D97" s="136">
        <v>949.47897599999999</v>
      </c>
      <c r="E97" s="137">
        <v>0</v>
      </c>
      <c r="F97" s="53"/>
      <c r="G97" s="49">
        <v>0</v>
      </c>
      <c r="H97" s="141">
        <v>0.43450559999999999</v>
      </c>
      <c r="I97" s="140">
        <v>103.66963200000001</v>
      </c>
      <c r="J97" s="190"/>
      <c r="K97" s="166"/>
      <c r="L97" s="192"/>
      <c r="M97" s="193"/>
      <c r="N97" s="194"/>
      <c r="P97" s="57">
        <v>5568.7582080000002</v>
      </c>
      <c r="Y97" s="42"/>
    </row>
    <row r="98" spans="2:25" x14ac:dyDescent="0.25">
      <c r="B98" s="34">
        <v>44327</v>
      </c>
      <c r="C98" s="135">
        <v>3258.4852799999999</v>
      </c>
      <c r="D98" s="36">
        <v>615.15417599999989</v>
      </c>
      <c r="E98" s="37">
        <v>0</v>
      </c>
      <c r="F98" s="53"/>
      <c r="G98" s="49">
        <v>0</v>
      </c>
      <c r="H98" s="40">
        <v>0</v>
      </c>
      <c r="I98" s="40">
        <v>37.949472</v>
      </c>
      <c r="J98" s="190"/>
      <c r="K98" s="166"/>
      <c r="L98" s="192"/>
      <c r="M98" s="193"/>
      <c r="N98" s="194"/>
      <c r="P98" s="57">
        <v>3911.5889279999997</v>
      </c>
      <c r="Y98" s="42"/>
    </row>
    <row r="99" spans="2:25" x14ac:dyDescent="0.25">
      <c r="B99" s="34">
        <v>44334</v>
      </c>
      <c r="C99" s="135">
        <v>3148.4376000000002</v>
      </c>
      <c r="D99" s="136">
        <v>567.27215999999999</v>
      </c>
      <c r="E99" s="137">
        <v>0</v>
      </c>
      <c r="F99" s="53"/>
      <c r="G99" s="49">
        <v>0</v>
      </c>
      <c r="H99" s="118">
        <v>0</v>
      </c>
      <c r="I99" s="140">
        <v>7.9488000000000003</v>
      </c>
      <c r="J99" s="190"/>
      <c r="K99" s="166"/>
      <c r="L99" s="192"/>
      <c r="M99" s="193"/>
      <c r="N99" s="194"/>
      <c r="P99" s="57">
        <v>3723.6585600000003</v>
      </c>
      <c r="Y99" s="42"/>
    </row>
    <row r="100" spans="2:25" x14ac:dyDescent="0.25">
      <c r="B100" s="34">
        <v>44341</v>
      </c>
      <c r="C100" s="135">
        <v>8628.3541440000008</v>
      </c>
      <c r="D100" s="136">
        <v>1895.4898559999999</v>
      </c>
      <c r="E100" s="137">
        <v>0</v>
      </c>
      <c r="F100" s="53"/>
      <c r="G100" s="49">
        <v>0</v>
      </c>
      <c r="H100" s="141">
        <v>1.3238208</v>
      </c>
      <c r="I100" s="140">
        <v>226.54944</v>
      </c>
      <c r="J100" s="190"/>
      <c r="K100" s="166"/>
      <c r="L100" s="192"/>
      <c r="M100" s="193"/>
      <c r="N100" s="194"/>
      <c r="P100" s="57">
        <v>10751.7172608</v>
      </c>
      <c r="Y100" s="42"/>
    </row>
    <row r="101" spans="2:25" x14ac:dyDescent="0.25">
      <c r="B101" s="34">
        <v>44348</v>
      </c>
      <c r="C101" s="135">
        <v>8678.6493119999996</v>
      </c>
      <c r="D101" s="136">
        <v>1183.2065279999999</v>
      </c>
      <c r="E101" s="137">
        <v>758.30515200000002</v>
      </c>
      <c r="F101" s="53"/>
      <c r="G101" s="49">
        <v>0</v>
      </c>
      <c r="H101" s="141">
        <v>6.6832992000000004</v>
      </c>
      <c r="I101" s="140">
        <v>176.02928639999999</v>
      </c>
      <c r="J101" s="190"/>
      <c r="K101" s="166"/>
      <c r="L101" s="192"/>
      <c r="M101" s="193"/>
      <c r="N101" s="194"/>
      <c r="P101" s="57">
        <v>10802.873577599999</v>
      </c>
      <c r="Y101" s="42"/>
    </row>
    <row r="102" spans="2:25" x14ac:dyDescent="0.25">
      <c r="B102" s="34">
        <v>44354</v>
      </c>
      <c r="C102" s="135">
        <v>6094</v>
      </c>
      <c r="D102" s="36">
        <v>1173</v>
      </c>
      <c r="E102" s="37">
        <v>441</v>
      </c>
      <c r="F102" s="53"/>
      <c r="G102" s="49">
        <v>0</v>
      </c>
      <c r="H102" s="40">
        <v>0</v>
      </c>
      <c r="I102" s="40">
        <v>134</v>
      </c>
      <c r="J102" s="190"/>
      <c r="K102" s="166"/>
      <c r="L102" s="192"/>
      <c r="M102" s="193"/>
      <c r="N102" s="194"/>
      <c r="P102" s="57">
        <v>7843</v>
      </c>
      <c r="Y102" s="42"/>
    </row>
    <row r="103" spans="2:25" x14ac:dyDescent="0.25">
      <c r="B103" s="34">
        <v>44361</v>
      </c>
      <c r="C103" s="135">
        <v>4762</v>
      </c>
      <c r="D103" s="36">
        <v>531</v>
      </c>
      <c r="E103" s="37">
        <v>52</v>
      </c>
      <c r="F103" s="53"/>
      <c r="G103" s="49">
        <v>0</v>
      </c>
      <c r="H103" s="143">
        <v>0.19</v>
      </c>
      <c r="I103" s="40">
        <v>21</v>
      </c>
      <c r="J103" s="190"/>
      <c r="K103" s="166"/>
      <c r="L103" s="192"/>
      <c r="M103" s="193"/>
      <c r="N103" s="194"/>
      <c r="P103" s="57">
        <v>5367.0387000000001</v>
      </c>
      <c r="Y103" s="42"/>
    </row>
    <row r="104" spans="2:25" x14ac:dyDescent="0.25">
      <c r="B104" s="34">
        <v>44368</v>
      </c>
      <c r="C104" s="135">
        <v>1622.080512</v>
      </c>
      <c r="D104" s="136">
        <v>520.93324800000005</v>
      </c>
      <c r="E104" s="137">
        <v>4.4972928000000003</v>
      </c>
      <c r="F104" s="53"/>
      <c r="G104" s="49">
        <v>0</v>
      </c>
      <c r="H104" s="118">
        <v>0</v>
      </c>
      <c r="I104" s="140">
        <v>36.590400000000002</v>
      </c>
      <c r="J104" s="190"/>
      <c r="K104" s="166"/>
      <c r="L104" s="192"/>
      <c r="M104" s="193"/>
      <c r="N104" s="194"/>
      <c r="P104" s="57">
        <v>2184.1015000000002</v>
      </c>
      <c r="Y104" s="42"/>
    </row>
    <row r="105" spans="2:25" x14ac:dyDescent="0.25">
      <c r="B105" s="34">
        <v>44375</v>
      </c>
      <c r="C105" s="135">
        <v>2379.6383040000001</v>
      </c>
      <c r="D105" s="136">
        <v>334.86566400000004</v>
      </c>
      <c r="E105" s="144">
        <v>0.36837503999999999</v>
      </c>
      <c r="F105" s="53"/>
      <c r="G105" s="49">
        <v>0</v>
      </c>
      <c r="H105" s="118">
        <v>0</v>
      </c>
      <c r="I105" s="140">
        <v>48.843648000000002</v>
      </c>
      <c r="J105" s="190"/>
      <c r="K105" s="166"/>
      <c r="L105" s="192"/>
      <c r="M105" s="193"/>
      <c r="N105" s="194"/>
      <c r="P105" s="57">
        <v>2763.7159910400001</v>
      </c>
      <c r="Y105" s="42"/>
    </row>
    <row r="106" spans="2:25" x14ac:dyDescent="0.25">
      <c r="B106" s="34">
        <v>44382</v>
      </c>
      <c r="C106" s="135">
        <v>3870</v>
      </c>
      <c r="D106" s="36">
        <v>211</v>
      </c>
      <c r="E106" s="146">
        <v>0.51</v>
      </c>
      <c r="F106" s="53"/>
      <c r="G106" s="49">
        <v>0</v>
      </c>
      <c r="H106" s="118">
        <v>0</v>
      </c>
      <c r="I106" s="40">
        <v>12</v>
      </c>
      <c r="J106" s="190"/>
      <c r="K106" s="166"/>
      <c r="L106" s="192"/>
      <c r="M106" s="193"/>
      <c r="N106" s="194"/>
      <c r="P106" s="57">
        <v>4093</v>
      </c>
      <c r="Y106" s="42"/>
    </row>
    <row r="107" spans="2:25" x14ac:dyDescent="0.25">
      <c r="B107" s="34">
        <v>44389</v>
      </c>
      <c r="C107" s="135">
        <v>3947</v>
      </c>
      <c r="D107" s="36">
        <v>166</v>
      </c>
      <c r="E107" s="146">
        <v>0.56999999999999995</v>
      </c>
      <c r="F107" s="53"/>
      <c r="G107" s="49">
        <v>0</v>
      </c>
      <c r="H107" s="118">
        <v>0</v>
      </c>
      <c r="I107" s="40">
        <v>23</v>
      </c>
      <c r="J107" s="190"/>
      <c r="K107" s="166"/>
      <c r="L107" s="192"/>
      <c r="M107" s="193"/>
      <c r="N107" s="194"/>
      <c r="P107" s="57">
        <v>4136</v>
      </c>
      <c r="Y107" s="42"/>
    </row>
    <row r="108" spans="2:25" x14ac:dyDescent="0.25">
      <c r="B108" s="34">
        <v>44396</v>
      </c>
      <c r="C108" s="135">
        <v>2269</v>
      </c>
      <c r="D108" s="36">
        <v>39</v>
      </c>
      <c r="E108" s="146">
        <v>1.24</v>
      </c>
      <c r="F108" s="53"/>
      <c r="G108" s="49">
        <v>0</v>
      </c>
      <c r="H108" s="118">
        <v>0</v>
      </c>
      <c r="I108" s="40">
        <v>28</v>
      </c>
      <c r="J108" s="190"/>
      <c r="K108" s="166"/>
      <c r="L108" s="192"/>
      <c r="M108" s="193"/>
      <c r="N108" s="194"/>
      <c r="P108" s="57">
        <v>2337</v>
      </c>
      <c r="Y108" s="42"/>
    </row>
    <row r="109" spans="2:25" x14ac:dyDescent="0.25">
      <c r="B109" s="34">
        <v>44403</v>
      </c>
      <c r="C109" s="135">
        <v>1817.8896959999997</v>
      </c>
      <c r="D109" s="136">
        <v>1.01952</v>
      </c>
      <c r="E109" s="144">
        <v>0.70709760000000021</v>
      </c>
      <c r="F109" s="53"/>
      <c r="G109" s="49">
        <v>0</v>
      </c>
      <c r="H109" s="118">
        <v>0</v>
      </c>
      <c r="I109" s="140">
        <v>20.062080000000002</v>
      </c>
      <c r="J109" s="190"/>
      <c r="K109" s="166"/>
      <c r="L109" s="192"/>
      <c r="M109" s="193"/>
      <c r="N109" s="194"/>
      <c r="P109" s="57">
        <v>1839.6783935999997</v>
      </c>
      <c r="Y109" s="42"/>
    </row>
    <row r="110" spans="2:25" x14ac:dyDescent="0.25">
      <c r="B110" s="34">
        <v>44410</v>
      </c>
      <c r="C110" s="135">
        <v>2070.9276479999999</v>
      </c>
      <c r="D110" s="2"/>
      <c r="E110" s="121">
        <v>1.9020960000000002</v>
      </c>
      <c r="F110" s="53"/>
      <c r="G110" s="49">
        <v>0</v>
      </c>
      <c r="H110" s="118">
        <v>0</v>
      </c>
      <c r="I110" s="118">
        <v>105.75360000000001</v>
      </c>
      <c r="J110" s="190"/>
      <c r="K110" s="166"/>
      <c r="L110" s="192"/>
      <c r="M110" s="193"/>
      <c r="N110" s="194"/>
      <c r="P110" s="57">
        <v>2178.5833439999997</v>
      </c>
      <c r="Y110" s="42"/>
    </row>
    <row r="111" spans="2:25" x14ac:dyDescent="0.25">
      <c r="B111" s="34">
        <v>44417</v>
      </c>
      <c r="C111" s="135">
        <v>1142</v>
      </c>
      <c r="D111" s="2"/>
      <c r="E111" s="54"/>
      <c r="F111" s="53"/>
      <c r="G111" s="49">
        <v>0</v>
      </c>
      <c r="H111" s="118">
        <v>0</v>
      </c>
      <c r="I111" s="118">
        <v>30</v>
      </c>
      <c r="J111" s="190"/>
      <c r="K111" s="166"/>
      <c r="L111" s="192"/>
      <c r="M111" s="193"/>
      <c r="N111" s="194"/>
      <c r="P111" s="57">
        <v>1172</v>
      </c>
      <c r="Y111" s="42"/>
    </row>
    <row r="112" spans="2:25" x14ac:dyDescent="0.25">
      <c r="B112" s="34">
        <v>44424</v>
      </c>
      <c r="C112" s="135">
        <v>1443</v>
      </c>
      <c r="D112" s="2"/>
      <c r="E112" s="54"/>
      <c r="F112" s="53"/>
      <c r="G112" s="49">
        <v>0</v>
      </c>
      <c r="H112" s="118">
        <v>0</v>
      </c>
      <c r="I112" s="118">
        <v>6</v>
      </c>
      <c r="J112" s="190"/>
      <c r="K112" s="166"/>
      <c r="L112" s="192"/>
      <c r="M112" s="193"/>
      <c r="N112" s="194"/>
      <c r="P112" s="57">
        <v>1449</v>
      </c>
      <c r="Y112" s="42"/>
    </row>
    <row r="113" spans="2:25" x14ac:dyDescent="0.25">
      <c r="B113" s="34">
        <v>44431</v>
      </c>
      <c r="C113" s="135">
        <v>1041</v>
      </c>
      <c r="D113" s="2"/>
      <c r="E113" s="54"/>
      <c r="F113" s="53"/>
      <c r="G113" s="49">
        <v>0</v>
      </c>
      <c r="H113" s="118">
        <v>0</v>
      </c>
      <c r="I113" s="118">
        <v>8</v>
      </c>
      <c r="J113" s="190"/>
      <c r="K113" s="166"/>
      <c r="L113" s="192"/>
      <c r="M113" s="193"/>
      <c r="N113" s="194"/>
      <c r="P113" s="57">
        <v>1049</v>
      </c>
      <c r="Y113" s="42"/>
    </row>
    <row r="114" spans="2:25" x14ac:dyDescent="0.25">
      <c r="B114" s="34">
        <v>44432</v>
      </c>
      <c r="C114" s="135">
        <v>942</v>
      </c>
      <c r="D114" s="2"/>
      <c r="E114" s="10"/>
      <c r="F114" s="53"/>
      <c r="G114" s="18"/>
      <c r="H114" s="118"/>
      <c r="I114" s="22"/>
      <c r="J114" s="190"/>
      <c r="K114" s="166"/>
      <c r="L114" s="192"/>
      <c r="M114" s="193"/>
      <c r="N114" s="194"/>
      <c r="P114" s="57">
        <v>942</v>
      </c>
      <c r="Y114" s="42"/>
    </row>
    <row r="115" spans="2:25" x14ac:dyDescent="0.25">
      <c r="B115" s="34">
        <v>44433</v>
      </c>
      <c r="C115" s="135">
        <v>988</v>
      </c>
      <c r="D115" s="2"/>
      <c r="E115" s="10"/>
      <c r="F115" s="53"/>
      <c r="G115" s="18"/>
      <c r="H115" s="118"/>
      <c r="I115" s="22"/>
      <c r="J115" s="190"/>
      <c r="K115" s="166"/>
      <c r="L115" s="192"/>
      <c r="M115" s="193"/>
      <c r="N115" s="194"/>
      <c r="P115" s="57">
        <v>988</v>
      </c>
      <c r="Y115" s="42"/>
    </row>
    <row r="116" spans="2:25" x14ac:dyDescent="0.25">
      <c r="B116" s="34">
        <v>44434</v>
      </c>
      <c r="C116" s="135">
        <v>537</v>
      </c>
      <c r="D116" s="2"/>
      <c r="E116" s="10"/>
      <c r="F116" s="53"/>
      <c r="G116" s="18"/>
      <c r="H116" s="118"/>
      <c r="I116" s="22"/>
      <c r="J116" s="190"/>
      <c r="K116" s="166"/>
      <c r="L116" s="192"/>
      <c r="M116" s="193"/>
      <c r="N116" s="194"/>
      <c r="P116" s="57">
        <v>537</v>
      </c>
      <c r="Y116" s="42"/>
    </row>
    <row r="117" spans="2:25" x14ac:dyDescent="0.25">
      <c r="B117" s="34">
        <v>44435</v>
      </c>
      <c r="C117" s="135">
        <v>687</v>
      </c>
      <c r="D117" s="2"/>
      <c r="E117" s="10"/>
      <c r="F117" s="53"/>
      <c r="G117" s="18"/>
      <c r="H117" s="118"/>
      <c r="I117" s="22"/>
      <c r="J117" s="190"/>
      <c r="K117" s="166"/>
      <c r="L117" s="192"/>
      <c r="M117" s="193"/>
      <c r="N117" s="194"/>
      <c r="P117" s="57">
        <v>687</v>
      </c>
      <c r="Y117" s="42"/>
    </row>
    <row r="118" spans="2:25" x14ac:dyDescent="0.25">
      <c r="B118" s="34">
        <v>44436</v>
      </c>
      <c r="C118" s="135">
        <v>1069</v>
      </c>
      <c r="D118" s="2"/>
      <c r="E118" s="10"/>
      <c r="F118" s="53"/>
      <c r="G118" s="18"/>
      <c r="H118" s="118"/>
      <c r="I118" s="22"/>
      <c r="J118" s="190"/>
      <c r="K118" s="166"/>
      <c r="L118" s="192"/>
      <c r="M118" s="193"/>
      <c r="N118" s="194"/>
      <c r="P118" s="57">
        <v>1069</v>
      </c>
      <c r="Y118" s="42"/>
    </row>
    <row r="119" spans="2:25" x14ac:dyDescent="0.25">
      <c r="B119" s="34">
        <v>44437</v>
      </c>
      <c r="C119" s="135">
        <v>606</v>
      </c>
      <c r="D119" s="2"/>
      <c r="E119" s="10"/>
      <c r="F119" s="53"/>
      <c r="G119" s="18"/>
      <c r="H119" s="118"/>
      <c r="I119" s="22"/>
      <c r="J119" s="190"/>
      <c r="K119" s="166"/>
      <c r="L119" s="192"/>
      <c r="M119" s="193"/>
      <c r="N119" s="194"/>
      <c r="P119" s="57">
        <v>606</v>
      </c>
      <c r="Y119" s="42"/>
    </row>
    <row r="120" spans="2:25" x14ac:dyDescent="0.25">
      <c r="B120" s="34">
        <v>44438</v>
      </c>
      <c r="C120" s="135">
        <v>608</v>
      </c>
      <c r="D120" s="2"/>
      <c r="E120" s="10"/>
      <c r="F120" s="53"/>
      <c r="G120" s="18">
        <v>0</v>
      </c>
      <c r="H120" s="118"/>
      <c r="I120" s="22">
        <v>11</v>
      </c>
      <c r="J120" s="190"/>
      <c r="K120" s="166"/>
      <c r="L120" s="192"/>
      <c r="M120" s="193"/>
      <c r="N120" s="194"/>
      <c r="P120" s="57">
        <v>619</v>
      </c>
      <c r="Y120" s="42"/>
    </row>
    <row r="121" spans="2:25" x14ac:dyDescent="0.25">
      <c r="B121" s="34">
        <v>44439</v>
      </c>
      <c r="C121" s="135">
        <v>781</v>
      </c>
      <c r="D121" s="2"/>
      <c r="E121" s="10"/>
      <c r="F121" s="53"/>
      <c r="G121" s="18"/>
      <c r="H121" s="118"/>
      <c r="I121" s="22"/>
      <c r="J121" s="190"/>
      <c r="K121" s="166"/>
      <c r="L121" s="192"/>
      <c r="M121" s="193"/>
      <c r="N121" s="194"/>
      <c r="P121" s="57">
        <v>781</v>
      </c>
      <c r="Y121" s="42"/>
    </row>
    <row r="122" spans="2:25" x14ac:dyDescent="0.25">
      <c r="B122" s="34">
        <v>44440</v>
      </c>
      <c r="C122" s="135">
        <v>717</v>
      </c>
      <c r="D122" s="2"/>
      <c r="E122" s="10"/>
      <c r="F122" s="53"/>
      <c r="G122" s="18"/>
      <c r="H122" s="118"/>
      <c r="I122" s="22"/>
      <c r="J122" s="190"/>
      <c r="K122" s="166"/>
      <c r="L122" s="192"/>
      <c r="M122" s="193"/>
      <c r="N122" s="194"/>
      <c r="P122" s="57">
        <v>717</v>
      </c>
      <c r="Y122" s="42"/>
    </row>
    <row r="123" spans="2:25" x14ac:dyDescent="0.25">
      <c r="B123" s="34">
        <v>44441</v>
      </c>
      <c r="C123" s="135">
        <v>785</v>
      </c>
      <c r="D123" s="2"/>
      <c r="E123" s="10"/>
      <c r="F123" s="53"/>
      <c r="G123" s="18"/>
      <c r="H123" s="118"/>
      <c r="I123" s="22"/>
      <c r="J123" s="190"/>
      <c r="K123" s="166"/>
      <c r="L123" s="192"/>
      <c r="M123" s="193"/>
      <c r="N123" s="194"/>
      <c r="P123" s="57">
        <v>785</v>
      </c>
      <c r="Y123" s="42"/>
    </row>
    <row r="124" spans="2:25" x14ac:dyDescent="0.25">
      <c r="B124" s="34">
        <v>44442</v>
      </c>
      <c r="C124" s="135">
        <v>1265</v>
      </c>
      <c r="D124" s="2"/>
      <c r="E124" s="10"/>
      <c r="F124" s="53"/>
      <c r="G124" s="18"/>
      <c r="H124" s="118"/>
      <c r="I124" s="22"/>
      <c r="J124" s="190"/>
      <c r="K124" s="166"/>
      <c r="L124" s="192"/>
      <c r="M124" s="193"/>
      <c r="N124" s="194"/>
      <c r="P124" s="57">
        <v>1265</v>
      </c>
      <c r="Y124" s="42"/>
    </row>
    <row r="125" spans="2:25" x14ac:dyDescent="0.25">
      <c r="B125" s="34">
        <v>44443</v>
      </c>
      <c r="C125" s="135">
        <v>737</v>
      </c>
      <c r="D125" s="2"/>
      <c r="E125" s="10"/>
      <c r="F125" s="53"/>
      <c r="G125" s="18"/>
      <c r="H125" s="118"/>
      <c r="I125" s="22"/>
      <c r="J125" s="190"/>
      <c r="K125" s="166"/>
      <c r="L125" s="192"/>
      <c r="M125" s="193"/>
      <c r="N125" s="194"/>
      <c r="P125" s="57">
        <v>737</v>
      </c>
      <c r="Y125" s="42"/>
    </row>
    <row r="126" spans="2:25" x14ac:dyDescent="0.25">
      <c r="B126" s="34">
        <v>44444</v>
      </c>
      <c r="C126" s="135">
        <v>528</v>
      </c>
      <c r="D126" s="2"/>
      <c r="E126" s="10"/>
      <c r="F126" s="53"/>
      <c r="G126" s="18"/>
      <c r="H126" s="118"/>
      <c r="I126" s="22"/>
      <c r="J126" s="190"/>
      <c r="K126" s="166"/>
      <c r="L126" s="192"/>
      <c r="M126" s="193"/>
      <c r="N126" s="194"/>
      <c r="P126" s="57">
        <v>528</v>
      </c>
      <c r="Y126" s="42"/>
    </row>
    <row r="127" spans="2:25" x14ac:dyDescent="0.25">
      <c r="B127" s="34">
        <v>44445</v>
      </c>
      <c r="C127" s="135">
        <v>878</v>
      </c>
      <c r="D127" s="2"/>
      <c r="E127" s="10"/>
      <c r="F127" s="53"/>
      <c r="G127" s="18"/>
      <c r="H127" s="118"/>
      <c r="I127" s="22">
        <v>38</v>
      </c>
      <c r="J127" s="190"/>
      <c r="K127" s="166"/>
      <c r="L127" s="192"/>
      <c r="M127" s="193"/>
      <c r="N127" s="194"/>
      <c r="P127" s="57">
        <v>916</v>
      </c>
      <c r="Y127" s="42"/>
    </row>
    <row r="128" spans="2:25" x14ac:dyDescent="0.25">
      <c r="B128" s="34">
        <v>44446</v>
      </c>
      <c r="C128" s="135">
        <v>643.65079680000008</v>
      </c>
      <c r="D128" s="2"/>
      <c r="E128" s="10"/>
      <c r="F128" s="53"/>
      <c r="G128" s="18"/>
      <c r="H128" s="118"/>
      <c r="I128" s="22"/>
      <c r="J128" s="190"/>
      <c r="K128" s="166"/>
      <c r="L128" s="192"/>
      <c r="M128" s="193"/>
      <c r="N128" s="194"/>
      <c r="P128" s="57">
        <v>643.65079680000008</v>
      </c>
      <c r="Y128" s="42"/>
    </row>
    <row r="129" spans="2:25" x14ac:dyDescent="0.25">
      <c r="B129" s="34">
        <v>44447</v>
      </c>
      <c r="C129" s="135">
        <v>721.32415488000004</v>
      </c>
      <c r="D129" s="2"/>
      <c r="E129" s="10"/>
      <c r="F129" s="53"/>
      <c r="G129" s="18"/>
      <c r="H129" s="118"/>
      <c r="I129" s="22"/>
      <c r="J129" s="190"/>
      <c r="K129" s="166"/>
      <c r="L129" s="192"/>
      <c r="M129" s="193"/>
      <c r="N129" s="194"/>
      <c r="P129" s="57">
        <v>721.32415488000004</v>
      </c>
      <c r="Y129" s="42"/>
    </row>
    <row r="130" spans="2:25" x14ac:dyDescent="0.25">
      <c r="B130" s="34">
        <v>44448</v>
      </c>
      <c r="C130" s="135">
        <v>654.81177600000001</v>
      </c>
      <c r="D130" s="2"/>
      <c r="E130" s="10"/>
      <c r="F130" s="53"/>
      <c r="G130" s="18"/>
      <c r="H130" s="118"/>
      <c r="I130" s="22"/>
      <c r="J130" s="190"/>
      <c r="K130" s="166"/>
      <c r="L130" s="192"/>
      <c r="M130" s="193"/>
      <c r="N130" s="194"/>
      <c r="P130" s="57">
        <v>654.81177600000001</v>
      </c>
      <c r="Y130" s="42"/>
    </row>
    <row r="131" spans="2:25" x14ac:dyDescent="0.25">
      <c r="B131" s="34">
        <v>44449</v>
      </c>
      <c r="C131" s="135">
        <v>696.416832</v>
      </c>
      <c r="D131" s="2"/>
      <c r="E131" s="10"/>
      <c r="F131" s="53"/>
      <c r="G131" s="18"/>
      <c r="H131" s="118"/>
      <c r="I131" s="22"/>
      <c r="J131" s="190"/>
      <c r="K131" s="166"/>
      <c r="L131" s="192"/>
      <c r="M131" s="193"/>
      <c r="N131" s="194"/>
      <c r="P131" s="57">
        <v>696.416832</v>
      </c>
      <c r="Y131" s="42"/>
    </row>
    <row r="132" spans="2:25" x14ac:dyDescent="0.25">
      <c r="B132" s="34">
        <v>44450</v>
      </c>
      <c r="C132" s="135">
        <v>655.19870976000004</v>
      </c>
      <c r="D132" s="2"/>
      <c r="E132" s="10"/>
      <c r="F132" s="53"/>
      <c r="G132" s="18"/>
      <c r="H132" s="118"/>
      <c r="I132" s="22"/>
      <c r="J132" s="190"/>
      <c r="K132" s="166"/>
      <c r="L132" s="192"/>
      <c r="M132" s="193"/>
      <c r="N132" s="194"/>
      <c r="P132" s="57">
        <v>655.19870976000004</v>
      </c>
      <c r="Y132" s="42"/>
    </row>
    <row r="133" spans="2:25" x14ac:dyDescent="0.25">
      <c r="B133" s="34">
        <v>44451</v>
      </c>
      <c r="C133" s="135">
        <v>702.19838303999995</v>
      </c>
      <c r="D133" s="2"/>
      <c r="E133" s="10"/>
      <c r="F133" s="53"/>
      <c r="G133" s="18"/>
      <c r="H133" s="118"/>
      <c r="I133" s="22"/>
      <c r="J133" s="190"/>
      <c r="K133" s="166"/>
      <c r="L133" s="192"/>
      <c r="M133" s="193"/>
      <c r="N133" s="194"/>
      <c r="P133" s="57">
        <v>702.19838303999995</v>
      </c>
      <c r="Y133" s="42"/>
    </row>
    <row r="134" spans="2:25" x14ac:dyDescent="0.25">
      <c r="B134" s="34">
        <v>44452</v>
      </c>
      <c r="C134" s="135">
        <v>634.65262559999996</v>
      </c>
      <c r="D134" s="2"/>
      <c r="E134" s="10"/>
      <c r="F134" s="53"/>
      <c r="G134" s="18"/>
      <c r="H134" s="118"/>
      <c r="I134" s="118">
        <v>6.3122975999999991</v>
      </c>
      <c r="J134" s="190"/>
      <c r="K134" s="166"/>
      <c r="L134" s="192"/>
      <c r="M134" s="193"/>
      <c r="N134" s="194"/>
      <c r="P134" s="57">
        <v>640.96492319999993</v>
      </c>
      <c r="Y134" s="42"/>
    </row>
    <row r="135" spans="2:25" x14ac:dyDescent="0.25">
      <c r="B135" s="34">
        <v>44453</v>
      </c>
      <c r="C135" s="135">
        <v>732</v>
      </c>
      <c r="D135" s="2"/>
      <c r="E135" s="10"/>
      <c r="F135" s="53"/>
      <c r="G135" s="18"/>
      <c r="H135" s="118"/>
      <c r="I135" s="22"/>
      <c r="J135" s="190"/>
      <c r="K135" s="166"/>
      <c r="L135" s="192"/>
      <c r="M135" s="193"/>
      <c r="N135" s="194"/>
      <c r="P135" s="154">
        <v>732</v>
      </c>
      <c r="Y135" s="42"/>
    </row>
    <row r="136" spans="2:25" x14ac:dyDescent="0.25">
      <c r="B136" s="34">
        <v>44454</v>
      </c>
      <c r="C136" s="135">
        <v>961</v>
      </c>
      <c r="D136" s="2"/>
      <c r="E136" s="10"/>
      <c r="F136" s="53"/>
      <c r="G136" s="18"/>
      <c r="H136" s="118"/>
      <c r="I136" s="22"/>
      <c r="J136" s="190"/>
      <c r="K136" s="166"/>
      <c r="L136" s="192"/>
      <c r="M136" s="193"/>
      <c r="N136" s="194"/>
      <c r="P136" s="154">
        <v>961</v>
      </c>
      <c r="Y136" s="42"/>
    </row>
    <row r="137" spans="2:25" x14ac:dyDescent="0.25">
      <c r="B137" s="34">
        <v>44455</v>
      </c>
      <c r="C137" s="135">
        <v>995</v>
      </c>
      <c r="D137" s="2"/>
      <c r="E137" s="10"/>
      <c r="F137" s="53"/>
      <c r="G137" s="18"/>
      <c r="H137" s="118"/>
      <c r="I137" s="22"/>
      <c r="J137" s="190"/>
      <c r="K137" s="166"/>
      <c r="L137" s="192"/>
      <c r="M137" s="193"/>
      <c r="N137" s="194"/>
      <c r="P137" s="154">
        <v>995</v>
      </c>
      <c r="Y137" s="42"/>
    </row>
    <row r="138" spans="2:25" x14ac:dyDescent="0.25">
      <c r="B138" s="34">
        <v>44456</v>
      </c>
      <c r="C138" s="135">
        <v>785</v>
      </c>
      <c r="D138" s="2"/>
      <c r="E138" s="10"/>
      <c r="F138" s="53"/>
      <c r="G138" s="18"/>
      <c r="H138" s="118"/>
      <c r="I138" s="22"/>
      <c r="J138" s="190"/>
      <c r="K138" s="166"/>
      <c r="L138" s="192"/>
      <c r="M138" s="193"/>
      <c r="N138" s="194"/>
      <c r="P138" s="154">
        <v>785</v>
      </c>
      <c r="Y138" s="42"/>
    </row>
    <row r="139" spans="2:25" x14ac:dyDescent="0.25">
      <c r="B139" s="34">
        <v>44457</v>
      </c>
      <c r="C139" s="135">
        <v>478</v>
      </c>
      <c r="D139" s="2"/>
      <c r="E139" s="10"/>
      <c r="F139" s="53"/>
      <c r="G139" s="18"/>
      <c r="H139" s="118"/>
      <c r="I139" s="22"/>
      <c r="J139" s="190"/>
      <c r="K139" s="166"/>
      <c r="L139" s="192"/>
      <c r="M139" s="193"/>
      <c r="N139" s="194"/>
      <c r="P139" s="154">
        <v>478</v>
      </c>
      <c r="Y139" s="42"/>
    </row>
    <row r="140" spans="2:25" x14ac:dyDescent="0.25">
      <c r="B140" s="34">
        <v>44458</v>
      </c>
      <c r="C140" s="135">
        <v>998</v>
      </c>
      <c r="D140" s="2"/>
      <c r="E140" s="10"/>
      <c r="F140" s="53"/>
      <c r="G140" s="18"/>
      <c r="H140" s="118"/>
      <c r="I140" s="22"/>
      <c r="J140" s="190"/>
      <c r="K140" s="166"/>
      <c r="L140" s="192"/>
      <c r="M140" s="193"/>
      <c r="N140" s="194"/>
      <c r="P140" s="154">
        <v>998</v>
      </c>
      <c r="Y140" s="42"/>
    </row>
    <row r="141" spans="2:25" x14ac:dyDescent="0.25">
      <c r="B141" s="34">
        <v>44459</v>
      </c>
      <c r="C141" s="135">
        <v>914</v>
      </c>
      <c r="D141" s="2"/>
      <c r="E141" s="10"/>
      <c r="F141" s="53"/>
      <c r="G141" s="18"/>
      <c r="H141" s="118"/>
      <c r="I141" s="118">
        <v>44</v>
      </c>
      <c r="J141" s="190"/>
      <c r="K141" s="166"/>
      <c r="L141" s="192"/>
      <c r="M141" s="193"/>
      <c r="N141" s="194"/>
      <c r="P141" s="154">
        <v>958</v>
      </c>
      <c r="Y141" s="42"/>
    </row>
    <row r="142" spans="2:25" x14ac:dyDescent="0.25">
      <c r="B142" s="34">
        <v>44462</v>
      </c>
      <c r="C142" s="135">
        <v>843</v>
      </c>
      <c r="D142" s="2"/>
      <c r="E142" s="10"/>
      <c r="F142" s="53"/>
      <c r="G142" s="18"/>
      <c r="H142" s="118"/>
      <c r="I142" s="118">
        <v>45</v>
      </c>
      <c r="J142" s="190"/>
      <c r="K142" s="166"/>
      <c r="L142" s="201">
        <v>0</v>
      </c>
      <c r="M142" s="193"/>
      <c r="N142" s="194"/>
      <c r="P142" s="57">
        <v>888</v>
      </c>
      <c r="Q142" t="s">
        <v>139</v>
      </c>
      <c r="Y142" s="42"/>
    </row>
    <row r="143" spans="2:25" x14ac:dyDescent="0.25">
      <c r="B143" s="34" t="s">
        <v>140</v>
      </c>
      <c r="C143" s="135">
        <v>868</v>
      </c>
      <c r="D143" s="210"/>
      <c r="E143" s="144"/>
      <c r="F143" s="211"/>
      <c r="G143" s="139"/>
      <c r="H143" s="140"/>
      <c r="I143" s="140">
        <v>47</v>
      </c>
      <c r="J143" s="199">
        <v>5.79</v>
      </c>
      <c r="K143" s="166"/>
      <c r="L143" s="201">
        <v>0</v>
      </c>
      <c r="M143" s="202">
        <v>23</v>
      </c>
      <c r="N143" s="194"/>
      <c r="O143" s="212"/>
      <c r="P143" s="154">
        <v>944</v>
      </c>
      <c r="Y143" s="42"/>
    </row>
    <row r="144" spans="2:25" x14ac:dyDescent="0.25">
      <c r="B144" s="34" t="s">
        <v>143</v>
      </c>
      <c r="C144" s="135">
        <v>876</v>
      </c>
      <c r="D144" s="2"/>
      <c r="E144" s="10"/>
      <c r="F144" s="53"/>
      <c r="G144" s="18"/>
      <c r="H144" s="118"/>
      <c r="I144" s="118">
        <v>47</v>
      </c>
      <c r="J144" s="199">
        <v>6.88</v>
      </c>
      <c r="K144" s="166"/>
      <c r="L144" s="201">
        <v>0</v>
      </c>
      <c r="M144" s="202">
        <v>69</v>
      </c>
      <c r="N144" s="194"/>
      <c r="P144" s="57">
        <v>1000</v>
      </c>
      <c r="Y144" s="42"/>
    </row>
    <row r="145" spans="2:25" x14ac:dyDescent="0.25">
      <c r="B145" s="34" t="s">
        <v>145</v>
      </c>
      <c r="C145" s="135">
        <v>897</v>
      </c>
      <c r="D145" s="2"/>
      <c r="E145" s="10"/>
      <c r="F145" s="53"/>
      <c r="G145" s="18"/>
      <c r="H145" s="118"/>
      <c r="I145" s="118">
        <v>57</v>
      </c>
      <c r="J145" s="199">
        <v>4.0599999999999996</v>
      </c>
      <c r="K145" s="166"/>
      <c r="L145" s="201">
        <v>0</v>
      </c>
      <c r="M145" s="202">
        <v>52</v>
      </c>
      <c r="N145" s="194"/>
      <c r="P145" s="57">
        <v>1010</v>
      </c>
      <c r="Y145" s="42"/>
    </row>
    <row r="146" spans="2:25" x14ac:dyDescent="0.25">
      <c r="B146" s="34" t="s">
        <v>147</v>
      </c>
      <c r="C146" s="135">
        <v>1334</v>
      </c>
      <c r="D146" s="2"/>
      <c r="E146" s="10"/>
      <c r="F146" s="53"/>
      <c r="G146" s="18"/>
      <c r="H146" s="118"/>
      <c r="I146" s="118">
        <v>56</v>
      </c>
      <c r="J146" s="199">
        <v>10.199999999999999</v>
      </c>
      <c r="K146" s="166"/>
      <c r="L146" s="201">
        <v>0</v>
      </c>
      <c r="M146" s="202">
        <v>80</v>
      </c>
      <c r="N146" s="194"/>
      <c r="P146" s="57">
        <v>1481</v>
      </c>
      <c r="Q146" t="s">
        <v>148</v>
      </c>
      <c r="Y146" s="42"/>
    </row>
    <row r="147" spans="2:25" x14ac:dyDescent="0.25">
      <c r="B147" s="34" t="s">
        <v>150</v>
      </c>
      <c r="C147" s="135">
        <v>1070</v>
      </c>
      <c r="D147" s="2"/>
      <c r="E147" s="10"/>
      <c r="F147" s="53"/>
      <c r="G147" s="18"/>
      <c r="H147" s="118"/>
      <c r="I147" s="118">
        <v>99.4</v>
      </c>
      <c r="J147" s="199">
        <v>34.01</v>
      </c>
      <c r="K147" s="166"/>
      <c r="L147" s="201">
        <v>0</v>
      </c>
      <c r="M147" s="202">
        <v>23.99</v>
      </c>
      <c r="N147" s="194"/>
      <c r="P147" s="57">
        <v>1228</v>
      </c>
      <c r="Q147" t="s">
        <v>151</v>
      </c>
      <c r="Y147" s="42"/>
    </row>
    <row r="148" spans="2:25" x14ac:dyDescent="0.25">
      <c r="B148" s="34" t="s">
        <v>154</v>
      </c>
      <c r="C148" s="135">
        <v>1260</v>
      </c>
      <c r="D148" s="2"/>
      <c r="E148" s="10"/>
      <c r="F148" s="53"/>
      <c r="G148" s="18"/>
      <c r="H148" s="118"/>
      <c r="I148" s="118">
        <v>177.1</v>
      </c>
      <c r="J148" s="199">
        <v>11.92</v>
      </c>
      <c r="K148" s="166"/>
      <c r="L148" s="201">
        <v>0</v>
      </c>
      <c r="M148" s="202">
        <v>89.6</v>
      </c>
      <c r="N148" s="194"/>
      <c r="P148" s="57">
        <v>1539</v>
      </c>
      <c r="Y148" s="42"/>
    </row>
    <row r="149" spans="2:25" x14ac:dyDescent="0.25">
      <c r="B149" s="34" t="s">
        <v>156</v>
      </c>
      <c r="C149" s="135">
        <v>1981</v>
      </c>
      <c r="D149" s="2"/>
      <c r="E149" s="10"/>
      <c r="F149" s="53"/>
      <c r="G149" s="18"/>
      <c r="H149" s="118"/>
      <c r="I149" s="118">
        <v>106.7</v>
      </c>
      <c r="J149" s="199">
        <v>57.93</v>
      </c>
      <c r="K149" s="166"/>
      <c r="L149" s="201">
        <v>0</v>
      </c>
      <c r="M149" s="202">
        <v>70.17</v>
      </c>
      <c r="N149" s="194"/>
      <c r="P149" s="57">
        <v>2216</v>
      </c>
      <c r="Y149" s="42"/>
    </row>
    <row r="150" spans="2:25" x14ac:dyDescent="0.25">
      <c r="B150" s="34" t="s">
        <v>157</v>
      </c>
      <c r="C150" s="135">
        <v>1485</v>
      </c>
      <c r="D150" s="210"/>
      <c r="E150" s="144"/>
      <c r="F150" s="211"/>
      <c r="G150" s="139"/>
      <c r="H150" s="140"/>
      <c r="I150" s="140">
        <v>50.6</v>
      </c>
      <c r="J150" s="199">
        <v>44.48</v>
      </c>
      <c r="K150" s="166"/>
      <c r="L150" s="201">
        <v>0</v>
      </c>
      <c r="M150" s="202">
        <v>30.54</v>
      </c>
      <c r="N150" s="194"/>
      <c r="O150" s="212"/>
      <c r="P150" s="154">
        <v>1611</v>
      </c>
      <c r="Y150" s="42"/>
    </row>
    <row r="151" spans="2:25" x14ac:dyDescent="0.25">
      <c r="B151" s="34" t="s">
        <v>160</v>
      </c>
      <c r="C151" s="135">
        <v>4246</v>
      </c>
      <c r="D151" s="117">
        <v>1001.98</v>
      </c>
      <c r="E151" s="54">
        <v>1520.76</v>
      </c>
      <c r="F151" s="53"/>
      <c r="G151" s="18"/>
      <c r="H151" s="118"/>
      <c r="I151" s="118">
        <v>676.2</v>
      </c>
      <c r="J151" s="199">
        <v>160.08000000000001</v>
      </c>
      <c r="K151" s="166"/>
      <c r="L151" s="201">
        <v>0</v>
      </c>
      <c r="M151" s="202">
        <v>34.200000000000003</v>
      </c>
      <c r="N151" s="194"/>
      <c r="P151" s="57">
        <v>7640</v>
      </c>
      <c r="Q151" t="s">
        <v>161</v>
      </c>
      <c r="Y151" s="42"/>
    </row>
    <row r="152" spans="2:25" x14ac:dyDescent="0.25">
      <c r="B152" s="34" t="s">
        <v>163</v>
      </c>
      <c r="C152" s="135">
        <v>3141</v>
      </c>
      <c r="D152" s="136">
        <v>602.38</v>
      </c>
      <c r="E152" s="137">
        <v>639.12</v>
      </c>
      <c r="F152" s="211"/>
      <c r="G152" s="139"/>
      <c r="H152" s="140"/>
      <c r="I152" s="140">
        <v>411.9</v>
      </c>
      <c r="J152" s="199">
        <v>39.92</v>
      </c>
      <c r="K152" s="166"/>
      <c r="L152" s="201">
        <v>0</v>
      </c>
      <c r="M152" s="202">
        <v>15.35</v>
      </c>
      <c r="N152" s="194"/>
      <c r="O152" s="212"/>
      <c r="P152" s="154">
        <v>4850</v>
      </c>
      <c r="Y152" s="42"/>
    </row>
    <row r="153" spans="2:25" x14ac:dyDescent="0.25">
      <c r="B153" s="34" t="s">
        <v>165</v>
      </c>
      <c r="C153" s="135">
        <v>2436</v>
      </c>
      <c r="D153" s="136">
        <v>633.77</v>
      </c>
      <c r="E153" s="137">
        <v>382.11</v>
      </c>
      <c r="F153" s="211"/>
      <c r="G153" s="139"/>
      <c r="H153" s="140">
        <v>3.786</v>
      </c>
      <c r="I153" s="140">
        <v>269.5</v>
      </c>
      <c r="J153" s="199">
        <v>105.4</v>
      </c>
      <c r="K153" s="166"/>
      <c r="L153" s="196">
        <v>0.106</v>
      </c>
      <c r="M153" s="202">
        <v>45.41</v>
      </c>
      <c r="N153" s="194"/>
      <c r="O153" s="212"/>
      <c r="P153" s="154">
        <v>3876</v>
      </c>
      <c r="Y153" s="42"/>
    </row>
    <row r="154" spans="2:25" x14ac:dyDescent="0.25">
      <c r="B154" s="34" t="s">
        <v>166</v>
      </c>
      <c r="C154" s="135">
        <v>2409</v>
      </c>
      <c r="D154" s="136">
        <v>500.92</v>
      </c>
      <c r="E154" s="137">
        <v>224.18</v>
      </c>
      <c r="F154" s="211"/>
      <c r="G154" s="139"/>
      <c r="H154" s="140">
        <v>0</v>
      </c>
      <c r="I154" s="140">
        <v>189.7</v>
      </c>
      <c r="J154" s="199">
        <v>52.46</v>
      </c>
      <c r="K154" s="166"/>
      <c r="L154" s="201"/>
      <c r="M154" s="202">
        <v>52.41</v>
      </c>
      <c r="N154" s="194"/>
      <c r="O154" s="212"/>
      <c r="P154" s="154">
        <v>3428</v>
      </c>
      <c r="Y154" s="42"/>
    </row>
    <row r="155" spans="2:25" x14ac:dyDescent="0.25">
      <c r="B155" s="34" t="s">
        <v>169</v>
      </c>
      <c r="C155" s="135">
        <v>2574</v>
      </c>
      <c r="D155" s="136">
        <v>545.25</v>
      </c>
      <c r="E155" s="137">
        <v>142.84</v>
      </c>
      <c r="F155" s="211"/>
      <c r="G155" s="139"/>
      <c r="H155" s="140">
        <v>0</v>
      </c>
      <c r="I155" s="140">
        <v>211.09</v>
      </c>
      <c r="J155" s="199">
        <v>72.849999999999994</v>
      </c>
      <c r="K155" s="166"/>
      <c r="L155" s="229">
        <v>0.313</v>
      </c>
      <c r="M155" s="202">
        <v>64.28</v>
      </c>
      <c r="N155" s="194"/>
      <c r="O155" s="212"/>
      <c r="P155" s="154">
        <v>3610</v>
      </c>
      <c r="Q155" t="s">
        <v>170</v>
      </c>
      <c r="Y155" s="42"/>
    </row>
    <row r="156" spans="2:25" x14ac:dyDescent="0.25">
      <c r="B156" s="34" t="s">
        <v>171</v>
      </c>
      <c r="C156" s="135">
        <v>1579</v>
      </c>
      <c r="D156" s="136">
        <v>641.65</v>
      </c>
      <c r="E156" s="137">
        <v>114.96</v>
      </c>
      <c r="F156" s="211"/>
      <c r="G156" s="139"/>
      <c r="H156" s="140">
        <v>0</v>
      </c>
      <c r="I156" s="140">
        <v>234.2</v>
      </c>
      <c r="J156" s="199">
        <v>39.799999999999997</v>
      </c>
      <c r="K156" s="166"/>
      <c r="L156" s="201"/>
      <c r="M156" s="202">
        <v>108.07</v>
      </c>
      <c r="N156" s="194"/>
      <c r="O156" s="212"/>
      <c r="P156" s="154">
        <v>2717</v>
      </c>
      <c r="Y156" s="42"/>
    </row>
    <row r="157" spans="2:25" x14ac:dyDescent="0.25">
      <c r="B157" s="34" t="s">
        <v>172</v>
      </c>
      <c r="C157" s="135">
        <v>1704</v>
      </c>
      <c r="D157" s="136">
        <v>784.15</v>
      </c>
      <c r="E157" s="137">
        <v>155.24</v>
      </c>
      <c r="F157" s="211"/>
      <c r="G157" s="139"/>
      <c r="H157" s="140">
        <v>0</v>
      </c>
      <c r="I157" s="140">
        <v>100.25</v>
      </c>
      <c r="J157" s="199">
        <v>51.72</v>
      </c>
      <c r="K157" s="166"/>
      <c r="L157" s="196">
        <v>1.026</v>
      </c>
      <c r="M157" s="202">
        <v>90.23</v>
      </c>
      <c r="N157" s="194"/>
      <c r="O157" s="212"/>
      <c r="P157" s="154">
        <v>2886</v>
      </c>
      <c r="Y157" s="42"/>
    </row>
    <row r="158" spans="2:25" x14ac:dyDescent="0.25">
      <c r="B158" s="34" t="s">
        <v>173</v>
      </c>
      <c r="C158" s="135">
        <v>993</v>
      </c>
      <c r="D158" s="117">
        <v>665.09</v>
      </c>
      <c r="E158" s="54">
        <v>54.17</v>
      </c>
      <c r="F158" s="53"/>
      <c r="G158" s="18"/>
      <c r="H158" s="118">
        <v>0</v>
      </c>
      <c r="I158" s="118">
        <v>50.19</v>
      </c>
      <c r="J158" s="199">
        <v>177.37</v>
      </c>
      <c r="K158" s="245">
        <v>4.74</v>
      </c>
      <c r="L158" s="201">
        <v>0.215</v>
      </c>
      <c r="M158" s="202">
        <v>73.040000000000006</v>
      </c>
      <c r="N158" s="194"/>
      <c r="P158" s="57">
        <v>2018</v>
      </c>
      <c r="Q158" t="s">
        <v>174</v>
      </c>
      <c r="Y158" s="42"/>
    </row>
    <row r="159" spans="2:25" x14ac:dyDescent="0.25">
      <c r="B159" s="34" t="s">
        <v>175</v>
      </c>
      <c r="C159" s="135">
        <v>1016</v>
      </c>
      <c r="D159" s="136">
        <v>657.24</v>
      </c>
      <c r="E159" s="137">
        <v>43</v>
      </c>
      <c r="F159" s="211"/>
      <c r="G159" s="139"/>
      <c r="H159" s="140">
        <v>0</v>
      </c>
      <c r="I159" s="140">
        <v>128.94</v>
      </c>
      <c r="J159" s="199">
        <v>65.84</v>
      </c>
      <c r="K159" s="245">
        <v>2.35</v>
      </c>
      <c r="L159" s="229">
        <v>0.623</v>
      </c>
      <c r="M159" s="202">
        <v>72.849999999999994</v>
      </c>
      <c r="N159" s="194"/>
      <c r="O159" s="212"/>
      <c r="P159" s="154">
        <v>1987</v>
      </c>
      <c r="Y159" s="42"/>
    </row>
    <row r="160" spans="2:25" x14ac:dyDescent="0.25">
      <c r="B160" s="34" t="s">
        <v>176</v>
      </c>
      <c r="C160" s="135">
        <v>1225</v>
      </c>
      <c r="D160" s="136">
        <v>683.48</v>
      </c>
      <c r="E160" s="137">
        <v>98.08</v>
      </c>
      <c r="F160" s="211"/>
      <c r="G160" s="139"/>
      <c r="H160" s="140">
        <v>13.064</v>
      </c>
      <c r="I160" s="140">
        <v>105.87</v>
      </c>
      <c r="J160" s="199">
        <v>154.72</v>
      </c>
      <c r="K160" s="245">
        <v>3.7</v>
      </c>
      <c r="L160" s="229">
        <v>0.29399999999999998</v>
      </c>
      <c r="M160" s="202">
        <v>78.41</v>
      </c>
      <c r="N160" s="194"/>
      <c r="O160" s="212"/>
      <c r="P160" s="154">
        <v>2362</v>
      </c>
      <c r="Q160" t="s">
        <v>177</v>
      </c>
      <c r="Y160" s="42"/>
    </row>
    <row r="161" spans="2:25" x14ac:dyDescent="0.25">
      <c r="B161" s="34" t="s">
        <v>178</v>
      </c>
      <c r="C161" s="135">
        <v>1053</v>
      </c>
      <c r="D161" s="136">
        <v>648.15</v>
      </c>
      <c r="E161" s="137">
        <v>89.92</v>
      </c>
      <c r="F161" s="211"/>
      <c r="G161" s="139"/>
      <c r="H161" s="213">
        <v>1.9E-2</v>
      </c>
      <c r="I161" s="140">
        <v>155.03</v>
      </c>
      <c r="J161" s="199">
        <v>58.84</v>
      </c>
      <c r="K161" s="245">
        <v>5.48</v>
      </c>
      <c r="L161" s="229">
        <v>0.18</v>
      </c>
      <c r="M161" s="202">
        <v>137.75</v>
      </c>
      <c r="N161" s="194"/>
      <c r="O161" s="212"/>
      <c r="P161" s="154">
        <v>2148</v>
      </c>
      <c r="Y161" s="42"/>
    </row>
    <row r="162" spans="2:25" x14ac:dyDescent="0.25">
      <c r="B162" s="34" t="s">
        <v>179</v>
      </c>
      <c r="C162" s="135">
        <v>1596</v>
      </c>
      <c r="D162" s="117">
        <v>545</v>
      </c>
      <c r="E162" s="54">
        <v>97.03</v>
      </c>
      <c r="F162" s="53"/>
      <c r="G162" s="18"/>
      <c r="H162" s="118">
        <v>0</v>
      </c>
      <c r="I162" s="118">
        <v>125.45</v>
      </c>
      <c r="J162" s="199">
        <v>45.89</v>
      </c>
      <c r="K162" s="245">
        <v>2.81</v>
      </c>
      <c r="L162" s="201"/>
      <c r="M162" s="202">
        <v>110.13</v>
      </c>
      <c r="N162" s="194"/>
      <c r="P162" s="57">
        <v>2523</v>
      </c>
      <c r="Y162" s="42"/>
    </row>
    <row r="163" spans="2:25" x14ac:dyDescent="0.25">
      <c r="B163" s="34" t="s">
        <v>180</v>
      </c>
      <c r="C163" s="135">
        <v>1588</v>
      </c>
      <c r="D163" s="136">
        <v>546.23</v>
      </c>
      <c r="E163" s="137">
        <v>35.85</v>
      </c>
      <c r="F163" s="211"/>
      <c r="G163" s="139"/>
      <c r="H163" s="140">
        <v>0</v>
      </c>
      <c r="I163" s="140">
        <v>89.89</v>
      </c>
      <c r="J163" s="199">
        <v>28.3</v>
      </c>
      <c r="K163" s="245">
        <v>3.12</v>
      </c>
      <c r="L163" s="229">
        <v>5.3999999999999999E-2</v>
      </c>
      <c r="M163" s="202">
        <v>106.34</v>
      </c>
      <c r="N163" s="194"/>
      <c r="O163" s="212"/>
      <c r="P163" s="154">
        <v>2398</v>
      </c>
      <c r="Y163" s="42"/>
    </row>
    <row r="164" spans="2:25" x14ac:dyDescent="0.25">
      <c r="B164" s="34" t="s">
        <v>181</v>
      </c>
      <c r="C164" s="135">
        <v>1155</v>
      </c>
      <c r="D164" s="136">
        <v>564.11</v>
      </c>
      <c r="E164" s="137">
        <v>25.96</v>
      </c>
      <c r="F164" s="211"/>
      <c r="G164" s="139"/>
      <c r="H164" s="140">
        <v>0</v>
      </c>
      <c r="I164" s="140">
        <v>117.76</v>
      </c>
      <c r="J164" s="199">
        <v>27.84</v>
      </c>
      <c r="K164" s="245">
        <v>3.67</v>
      </c>
      <c r="L164" s="229">
        <v>4.9000000000000002E-2</v>
      </c>
      <c r="M164" s="202">
        <v>136.16999999999999</v>
      </c>
      <c r="N164" s="200">
        <v>645.55999999999995</v>
      </c>
      <c r="O164" s="212"/>
      <c r="P164" s="154">
        <v>2676</v>
      </c>
      <c r="Y164" s="42"/>
    </row>
    <row r="165" spans="2:25" x14ac:dyDescent="0.25">
      <c r="B165" s="34" t="s">
        <v>182</v>
      </c>
      <c r="C165" s="135">
        <v>2072</v>
      </c>
      <c r="D165" s="136">
        <v>526.75</v>
      </c>
      <c r="E165" s="137">
        <v>4.26</v>
      </c>
      <c r="F165" s="211"/>
      <c r="G165" s="139"/>
      <c r="H165" s="140">
        <v>0</v>
      </c>
      <c r="I165" s="140">
        <v>131.80000000000001</v>
      </c>
      <c r="J165" s="199">
        <v>15.74</v>
      </c>
      <c r="K165" s="245">
        <v>2.59</v>
      </c>
      <c r="L165" s="201">
        <v>0</v>
      </c>
      <c r="M165" s="202">
        <v>146.62</v>
      </c>
      <c r="N165" s="200" t="s">
        <v>37</v>
      </c>
      <c r="O165" s="212"/>
      <c r="P165" s="154">
        <v>2899</v>
      </c>
      <c r="Y165" s="42"/>
    </row>
    <row r="166" spans="2:25" x14ac:dyDescent="0.25">
      <c r="B166" s="34" t="s">
        <v>183</v>
      </c>
      <c r="C166" s="135">
        <v>1899</v>
      </c>
      <c r="D166" s="117">
        <v>860.23</v>
      </c>
      <c r="E166" s="54">
        <v>492.61</v>
      </c>
      <c r="F166" s="53"/>
      <c r="G166" s="18"/>
      <c r="H166" s="240">
        <v>2.5999999999999999E-2</v>
      </c>
      <c r="I166" s="118">
        <v>128.16</v>
      </c>
      <c r="J166" s="199">
        <v>81.55</v>
      </c>
      <c r="K166" s="245">
        <v>2.7</v>
      </c>
      <c r="L166" s="229">
        <v>0.36599999999999999</v>
      </c>
      <c r="M166" s="202">
        <v>84.63</v>
      </c>
      <c r="N166" s="200">
        <v>588.91</v>
      </c>
      <c r="P166" s="57">
        <v>4138</v>
      </c>
      <c r="Q166" t="s">
        <v>184</v>
      </c>
      <c r="Y166" s="42"/>
    </row>
    <row r="167" spans="2:25" x14ac:dyDescent="0.25">
      <c r="B167" s="34" t="s">
        <v>185</v>
      </c>
      <c r="C167" s="135">
        <v>1163</v>
      </c>
      <c r="D167" s="136">
        <v>895.52</v>
      </c>
      <c r="E167" s="137">
        <v>93.34</v>
      </c>
      <c r="F167" s="211"/>
      <c r="G167" s="139"/>
      <c r="H167" s="140">
        <v>0</v>
      </c>
      <c r="I167" s="140">
        <v>483.56</v>
      </c>
      <c r="J167" s="199">
        <v>30.29</v>
      </c>
      <c r="K167" s="245">
        <v>0</v>
      </c>
      <c r="L167" s="229">
        <v>0.36499999999999999</v>
      </c>
      <c r="M167" s="202">
        <v>41.53</v>
      </c>
      <c r="N167" s="194"/>
      <c r="O167" s="212"/>
      <c r="P167" s="154">
        <v>2708</v>
      </c>
      <c r="Y167" s="42"/>
    </row>
    <row r="168" spans="2:25" x14ac:dyDescent="0.25">
      <c r="B168" s="34" t="s">
        <v>186</v>
      </c>
      <c r="C168" s="135">
        <v>5454</v>
      </c>
      <c r="D168" s="136">
        <v>3751</v>
      </c>
      <c r="E168" s="137">
        <v>2541</v>
      </c>
      <c r="F168" s="211"/>
      <c r="G168" s="139"/>
      <c r="H168" s="140">
        <v>13.183</v>
      </c>
      <c r="I168" s="140">
        <v>221.4</v>
      </c>
      <c r="J168" s="199">
        <v>254.91</v>
      </c>
      <c r="K168" s="245">
        <v>0</v>
      </c>
      <c r="L168" s="201">
        <v>7.7359999999999998</v>
      </c>
      <c r="M168" s="202">
        <v>31.33</v>
      </c>
      <c r="N168" s="194"/>
      <c r="O168" s="212"/>
      <c r="P168" s="154">
        <v>12275</v>
      </c>
      <c r="Q168" t="s">
        <v>189</v>
      </c>
      <c r="Y168" s="42"/>
    </row>
    <row r="169" spans="2:25" x14ac:dyDescent="0.25">
      <c r="B169" s="34" t="s">
        <v>187</v>
      </c>
      <c r="C169" s="135">
        <v>11127</v>
      </c>
      <c r="D169" s="117">
        <v>4688</v>
      </c>
      <c r="E169" s="54">
        <v>2954</v>
      </c>
      <c r="F169" s="53"/>
      <c r="G169" s="18"/>
      <c r="H169" s="118">
        <v>10.657999999999999</v>
      </c>
      <c r="I169" s="118">
        <v>342.37</v>
      </c>
      <c r="J169" s="199">
        <v>523.66</v>
      </c>
      <c r="K169" s="245">
        <v>0.69</v>
      </c>
      <c r="L169" s="201">
        <v>3.8780000000000001</v>
      </c>
      <c r="M169" s="202">
        <v>40.61</v>
      </c>
      <c r="N169" s="198" t="s">
        <v>37</v>
      </c>
      <c r="P169" s="57">
        <v>19690</v>
      </c>
      <c r="Q169" t="s">
        <v>188</v>
      </c>
      <c r="Y169" s="42"/>
    </row>
    <row r="170" spans="2:25" x14ac:dyDescent="0.25">
      <c r="B170" s="34" t="s">
        <v>190</v>
      </c>
      <c r="C170" s="135">
        <v>10297</v>
      </c>
      <c r="D170" s="136">
        <v>4159</v>
      </c>
      <c r="E170" s="137">
        <v>2097</v>
      </c>
      <c r="F170" s="211"/>
      <c r="G170" s="139">
        <v>10.9</v>
      </c>
      <c r="H170" s="140">
        <v>18.73</v>
      </c>
      <c r="I170" s="140">
        <v>688.63</v>
      </c>
      <c r="J170" s="199">
        <v>252.48</v>
      </c>
      <c r="K170" s="245">
        <v>3.37</v>
      </c>
      <c r="L170" s="201">
        <v>8.0730000000000004</v>
      </c>
      <c r="M170" s="202">
        <v>185.63</v>
      </c>
      <c r="N170" s="194"/>
      <c r="O170" s="212"/>
      <c r="P170" s="154">
        <v>17721</v>
      </c>
      <c r="Q170" t="s">
        <v>191</v>
      </c>
      <c r="Y170" s="42"/>
    </row>
    <row r="171" spans="2:25" x14ac:dyDescent="0.25">
      <c r="B171" s="34">
        <v>44662</v>
      </c>
      <c r="C171" s="135">
        <v>12750</v>
      </c>
      <c r="D171" s="117">
        <v>4314</v>
      </c>
      <c r="E171" s="54">
        <v>2589</v>
      </c>
      <c r="F171" s="53"/>
      <c r="G171" s="18"/>
      <c r="H171" s="118">
        <v>16.53</v>
      </c>
      <c r="I171" s="118">
        <v>1469.33</v>
      </c>
      <c r="J171" s="199">
        <v>236.48</v>
      </c>
      <c r="K171" s="245">
        <v>0</v>
      </c>
      <c r="L171" s="201">
        <v>0.68600000000000005</v>
      </c>
      <c r="M171" s="202">
        <v>31.79</v>
      </c>
      <c r="N171" s="198" t="s">
        <v>37</v>
      </c>
      <c r="P171" s="57">
        <v>21408</v>
      </c>
      <c r="Y171" s="42"/>
    </row>
    <row r="172" spans="2:25" x14ac:dyDescent="0.25">
      <c r="B172" s="34">
        <v>44672</v>
      </c>
      <c r="C172" s="135">
        <v>10192</v>
      </c>
      <c r="D172" s="136">
        <v>2619</v>
      </c>
      <c r="E172" s="137">
        <v>2262</v>
      </c>
      <c r="F172" s="211"/>
      <c r="G172" s="139"/>
      <c r="H172" s="140">
        <v>5.38</v>
      </c>
      <c r="I172" s="140">
        <v>362.01</v>
      </c>
      <c r="J172" s="199">
        <v>451.26</v>
      </c>
      <c r="K172" s="245">
        <v>16.98</v>
      </c>
      <c r="L172" s="201">
        <v>1.3160000000000001</v>
      </c>
      <c r="M172" s="202">
        <v>35.97</v>
      </c>
      <c r="N172" s="198" t="s">
        <v>37</v>
      </c>
      <c r="O172" s="212"/>
      <c r="P172" s="154">
        <v>15946</v>
      </c>
      <c r="Q172" t="s">
        <v>192</v>
      </c>
      <c r="Y172" s="42"/>
    </row>
    <row r="173" spans="2:25" x14ac:dyDescent="0.25">
      <c r="B173" s="34" t="s">
        <v>193</v>
      </c>
      <c r="C173" s="135">
        <v>7365</v>
      </c>
      <c r="D173" s="136">
        <v>2377</v>
      </c>
      <c r="E173" s="137">
        <v>2023</v>
      </c>
      <c r="F173" s="211"/>
      <c r="G173" s="139"/>
      <c r="H173" s="140">
        <v>11.74</v>
      </c>
      <c r="I173" s="140">
        <v>432.64</v>
      </c>
      <c r="J173" s="199">
        <v>71.900000000000006</v>
      </c>
      <c r="K173" s="245">
        <v>5.81</v>
      </c>
      <c r="L173" s="229">
        <v>0.19400000000000001</v>
      </c>
      <c r="M173" s="202">
        <v>111.13</v>
      </c>
      <c r="N173" s="198" t="s">
        <v>37</v>
      </c>
      <c r="O173" s="212"/>
      <c r="P173" s="154">
        <v>12399</v>
      </c>
      <c r="Y173" s="42"/>
    </row>
    <row r="174" spans="2:25" x14ac:dyDescent="0.25">
      <c r="B174" s="34">
        <v>44686</v>
      </c>
      <c r="C174" s="135">
        <v>6369</v>
      </c>
      <c r="D174" s="136">
        <v>1811</v>
      </c>
      <c r="E174" s="137">
        <v>1786</v>
      </c>
      <c r="F174" s="211"/>
      <c r="G174" s="139"/>
      <c r="H174" s="140">
        <v>0.93200000000000005</v>
      </c>
      <c r="I174" s="140">
        <v>970.05</v>
      </c>
      <c r="J174" s="199">
        <v>422.08</v>
      </c>
      <c r="K174" s="245">
        <v>14.17</v>
      </c>
      <c r="L174" s="201">
        <v>0.124</v>
      </c>
      <c r="M174" s="202">
        <v>47.78</v>
      </c>
      <c r="N174" s="198" t="s">
        <v>37</v>
      </c>
      <c r="O174" s="212"/>
      <c r="P174" s="154">
        <v>11421</v>
      </c>
      <c r="Q174" t="s">
        <v>195</v>
      </c>
      <c r="Y174" s="42"/>
    </row>
    <row r="175" spans="2:25" x14ac:dyDescent="0.25">
      <c r="B175" s="34" t="s">
        <v>196</v>
      </c>
      <c r="C175" s="135">
        <v>4762</v>
      </c>
      <c r="D175" s="136">
        <v>1825</v>
      </c>
      <c r="E175" s="137">
        <v>1002</v>
      </c>
      <c r="F175" s="211"/>
      <c r="G175" s="139"/>
      <c r="H175" s="140">
        <v>32.200000000000003</v>
      </c>
      <c r="I175" s="140">
        <v>128.28</v>
      </c>
      <c r="J175" s="199">
        <v>137.43</v>
      </c>
      <c r="K175" s="245">
        <v>4.72</v>
      </c>
      <c r="L175" s="201">
        <v>0</v>
      </c>
      <c r="M175" s="202">
        <v>53.68</v>
      </c>
      <c r="N175" s="198" t="s">
        <v>37</v>
      </c>
      <c r="O175" s="212"/>
      <c r="P175" s="154">
        <v>7945</v>
      </c>
      <c r="Y175" s="42"/>
    </row>
    <row r="176" spans="2:25" x14ac:dyDescent="0.25">
      <c r="B176" s="34" t="s">
        <v>197</v>
      </c>
      <c r="C176" s="135">
        <v>5498</v>
      </c>
      <c r="D176" s="136">
        <v>1515</v>
      </c>
      <c r="E176" s="144">
        <v>891</v>
      </c>
      <c r="F176" s="211"/>
      <c r="G176" s="139"/>
      <c r="H176" s="140">
        <v>0.65300000000000002</v>
      </c>
      <c r="I176" s="140">
        <v>393.66</v>
      </c>
      <c r="J176" s="199">
        <v>182.12</v>
      </c>
      <c r="K176" s="245">
        <v>5.93</v>
      </c>
      <c r="L176" s="201">
        <v>0</v>
      </c>
      <c r="M176" s="202">
        <v>87.18</v>
      </c>
      <c r="N176" s="198" t="s">
        <v>37</v>
      </c>
      <c r="O176" s="212"/>
      <c r="P176" s="154">
        <v>8574</v>
      </c>
      <c r="Y176" s="42"/>
    </row>
    <row r="177" spans="2:25" x14ac:dyDescent="0.25">
      <c r="B177" s="34" t="s">
        <v>198</v>
      </c>
      <c r="C177" s="135">
        <v>3558</v>
      </c>
      <c r="D177" s="136">
        <v>1176</v>
      </c>
      <c r="E177" s="137">
        <v>1205</v>
      </c>
      <c r="F177" s="211"/>
      <c r="G177" s="139"/>
      <c r="H177" s="225">
        <v>0.11600000000000001</v>
      </c>
      <c r="I177" s="140">
        <v>322.61</v>
      </c>
      <c r="J177" s="199">
        <v>22.16</v>
      </c>
      <c r="K177" s="245">
        <v>4.51</v>
      </c>
      <c r="L177" s="229">
        <v>0.11600000000000001</v>
      </c>
      <c r="M177" s="202">
        <v>36.74</v>
      </c>
      <c r="N177" s="198" t="s">
        <v>37</v>
      </c>
      <c r="O177" s="212"/>
      <c r="P177" s="154">
        <v>6325</v>
      </c>
      <c r="Y177" s="42"/>
    </row>
    <row r="178" spans="2:25" x14ac:dyDescent="0.25">
      <c r="B178" s="34">
        <v>44714</v>
      </c>
      <c r="C178" s="135">
        <v>1867</v>
      </c>
      <c r="D178" s="117">
        <v>1321</v>
      </c>
      <c r="E178" s="54">
        <v>103.8</v>
      </c>
      <c r="F178" s="53"/>
      <c r="G178" s="18"/>
      <c r="H178" s="118">
        <v>0.61599999999999999</v>
      </c>
      <c r="I178" s="118">
        <v>509.73</v>
      </c>
      <c r="J178" s="199">
        <v>61.64</v>
      </c>
      <c r="K178" s="245">
        <v>9.58</v>
      </c>
      <c r="L178" s="201">
        <v>0.82299999999999995</v>
      </c>
      <c r="M178" s="202">
        <v>125.41</v>
      </c>
      <c r="N178" s="198" t="s">
        <v>37</v>
      </c>
      <c r="P178" s="57">
        <v>4000</v>
      </c>
      <c r="Y178" s="42"/>
    </row>
    <row r="179" spans="2:25" x14ac:dyDescent="0.25">
      <c r="B179" s="34">
        <v>44715</v>
      </c>
      <c r="C179" s="135">
        <v>2694</v>
      </c>
      <c r="D179" s="117">
        <v>456</v>
      </c>
      <c r="E179" s="54">
        <v>59.48</v>
      </c>
      <c r="F179" s="53"/>
      <c r="G179" s="18"/>
      <c r="H179" s="118"/>
      <c r="I179" s="118">
        <v>974.22</v>
      </c>
      <c r="J179" s="199">
        <v>47.3</v>
      </c>
      <c r="K179" s="245">
        <v>2.1800000000000002</v>
      </c>
      <c r="L179" s="201"/>
      <c r="M179" s="202">
        <v>138.58000000000001</v>
      </c>
      <c r="N179" s="194"/>
      <c r="P179" s="57">
        <v>4371</v>
      </c>
      <c r="Y179" s="42"/>
    </row>
    <row r="180" spans="2:25" x14ac:dyDescent="0.25">
      <c r="B180" s="34">
        <v>44716</v>
      </c>
      <c r="C180" s="135">
        <v>2222</v>
      </c>
      <c r="D180" s="117">
        <v>431.07</v>
      </c>
      <c r="E180" s="54">
        <v>55.4</v>
      </c>
      <c r="F180" s="53"/>
      <c r="G180" s="18"/>
      <c r="H180" s="118"/>
      <c r="I180" s="118">
        <v>1339.46</v>
      </c>
      <c r="J180" s="199">
        <v>135.08000000000001</v>
      </c>
      <c r="K180" s="245">
        <v>15.73</v>
      </c>
      <c r="L180" s="201"/>
      <c r="M180" s="202">
        <v>183.69</v>
      </c>
      <c r="N180" s="194"/>
      <c r="P180" s="57">
        <v>4383</v>
      </c>
      <c r="Y180" s="42"/>
    </row>
    <row r="181" spans="2:25" x14ac:dyDescent="0.25">
      <c r="B181" s="34">
        <v>44717</v>
      </c>
      <c r="C181" s="135">
        <v>2223</v>
      </c>
      <c r="D181" s="117">
        <v>471.52</v>
      </c>
      <c r="E181" s="54">
        <v>41.52</v>
      </c>
      <c r="F181" s="53"/>
      <c r="G181" s="18"/>
      <c r="H181" s="118"/>
      <c r="I181" s="118">
        <v>1087.57</v>
      </c>
      <c r="J181" s="199">
        <v>48.59</v>
      </c>
      <c r="K181" s="245">
        <v>6.4</v>
      </c>
      <c r="L181" s="201"/>
      <c r="M181" s="202">
        <v>161.87</v>
      </c>
      <c r="N181" s="194"/>
      <c r="P181" s="57">
        <v>4041</v>
      </c>
      <c r="Y181" s="42"/>
    </row>
    <row r="182" spans="2:25" ht="13.5" customHeight="1" x14ac:dyDescent="0.25">
      <c r="B182" s="34">
        <v>44718</v>
      </c>
      <c r="C182" s="135">
        <v>1842</v>
      </c>
      <c r="D182" s="117">
        <v>439.54</v>
      </c>
      <c r="E182" s="54">
        <v>22.86</v>
      </c>
      <c r="F182" s="53"/>
      <c r="G182" s="18"/>
      <c r="H182" s="118"/>
      <c r="I182" s="118">
        <v>1007.81</v>
      </c>
      <c r="J182" s="199">
        <v>78.08</v>
      </c>
      <c r="K182" s="245">
        <v>4.3899999999999997</v>
      </c>
      <c r="L182" s="201"/>
      <c r="M182" s="202">
        <v>128.94999999999999</v>
      </c>
      <c r="N182" s="194"/>
      <c r="P182" s="57">
        <v>3524</v>
      </c>
      <c r="Y182" s="42"/>
    </row>
    <row r="183" spans="2:25" ht="13.5" customHeight="1" x14ac:dyDescent="0.25">
      <c r="B183" s="34">
        <v>44719</v>
      </c>
      <c r="C183" s="135">
        <v>2535</v>
      </c>
      <c r="D183" s="117">
        <v>913.8</v>
      </c>
      <c r="E183" s="54">
        <v>8.31</v>
      </c>
      <c r="F183" s="53"/>
      <c r="G183" s="49" t="s">
        <v>37</v>
      </c>
      <c r="H183" s="118" t="s">
        <v>199</v>
      </c>
      <c r="I183" s="118">
        <v>642.64</v>
      </c>
      <c r="J183" s="199">
        <v>11.1</v>
      </c>
      <c r="K183" s="245">
        <v>3.96</v>
      </c>
      <c r="L183" s="201" t="s">
        <v>24</v>
      </c>
      <c r="M183" s="202">
        <v>184.11</v>
      </c>
      <c r="N183" s="198" t="s">
        <v>37</v>
      </c>
      <c r="P183" s="57">
        <v>4398</v>
      </c>
      <c r="Y183" s="42"/>
    </row>
    <row r="184" spans="2:25" ht="13.5" customHeight="1" x14ac:dyDescent="0.25">
      <c r="B184" s="34">
        <v>44720</v>
      </c>
      <c r="C184" s="135">
        <v>2821</v>
      </c>
      <c r="D184" s="117">
        <v>524.66999999999996</v>
      </c>
      <c r="E184" s="54">
        <v>2.5</v>
      </c>
      <c r="F184" s="53"/>
      <c r="G184" s="18"/>
      <c r="H184" s="118"/>
      <c r="I184" s="118">
        <v>267.27</v>
      </c>
      <c r="J184" s="199">
        <v>78.73</v>
      </c>
      <c r="K184" s="245">
        <v>3.2</v>
      </c>
      <c r="L184" s="201"/>
      <c r="M184" s="202">
        <v>162.63999999999999</v>
      </c>
      <c r="N184" s="194"/>
      <c r="P184" s="57">
        <v>3860</v>
      </c>
      <c r="Y184" s="42"/>
    </row>
    <row r="185" spans="2:25" ht="13.5" customHeight="1" x14ac:dyDescent="0.25">
      <c r="B185" s="34">
        <v>44721</v>
      </c>
      <c r="C185" s="135">
        <v>2353</v>
      </c>
      <c r="D185" s="117">
        <v>498.44</v>
      </c>
      <c r="E185" s="54">
        <v>2.1</v>
      </c>
      <c r="F185" s="53"/>
      <c r="G185" s="39"/>
      <c r="H185" s="271"/>
      <c r="I185" s="118">
        <v>212.75</v>
      </c>
      <c r="J185" s="199">
        <v>10.42</v>
      </c>
      <c r="K185" s="245">
        <v>1.58</v>
      </c>
      <c r="L185" s="229"/>
      <c r="M185" s="202">
        <v>80.56</v>
      </c>
      <c r="N185" s="194"/>
      <c r="P185" s="57">
        <v>3159</v>
      </c>
      <c r="Y185" s="42"/>
    </row>
    <row r="186" spans="2:25" ht="13.5" customHeight="1" x14ac:dyDescent="0.25">
      <c r="B186" s="34">
        <v>44722</v>
      </c>
      <c r="C186" s="135">
        <v>3172</v>
      </c>
      <c r="D186" s="136">
        <v>536.14</v>
      </c>
      <c r="E186" s="137">
        <v>1.0900000000000001</v>
      </c>
      <c r="F186" s="211"/>
      <c r="G186" s="139"/>
      <c r="H186" s="140"/>
      <c r="I186" s="140">
        <v>397.77</v>
      </c>
      <c r="J186" s="199">
        <v>63.87</v>
      </c>
      <c r="K186" s="245">
        <v>1.52</v>
      </c>
      <c r="L186" s="201"/>
      <c r="M186" s="202">
        <v>230.25</v>
      </c>
      <c r="N186" s="194"/>
      <c r="O186" s="212"/>
      <c r="P186" s="154">
        <v>4402</v>
      </c>
      <c r="Y186" s="42"/>
    </row>
    <row r="187" spans="2:25" ht="13.5" customHeight="1" x14ac:dyDescent="0.25">
      <c r="B187" s="34">
        <v>44723</v>
      </c>
      <c r="C187" s="135">
        <v>3585</v>
      </c>
      <c r="D187" s="136">
        <v>521.91</v>
      </c>
      <c r="E187" s="137">
        <v>3.08</v>
      </c>
      <c r="F187" s="211"/>
      <c r="G187" s="139"/>
      <c r="H187" s="140"/>
      <c r="I187" s="140">
        <v>278.49</v>
      </c>
      <c r="J187" s="199">
        <v>57.26</v>
      </c>
      <c r="K187" s="245">
        <v>3.16</v>
      </c>
      <c r="L187" s="201"/>
      <c r="M187" s="202">
        <v>135.27000000000001</v>
      </c>
      <c r="N187" s="194"/>
      <c r="O187" s="212"/>
      <c r="P187" s="154">
        <v>4585</v>
      </c>
      <c r="Y187" s="42"/>
    </row>
    <row r="188" spans="2:25" ht="13.5" customHeight="1" x14ac:dyDescent="0.25">
      <c r="B188" s="34">
        <v>44724</v>
      </c>
      <c r="C188" s="135">
        <v>3998</v>
      </c>
      <c r="D188" s="136">
        <v>543.19000000000005</v>
      </c>
      <c r="E188" s="267">
        <v>0.3</v>
      </c>
      <c r="F188" s="211"/>
      <c r="G188" s="139"/>
      <c r="H188" s="140"/>
      <c r="I188" s="140">
        <v>482.42</v>
      </c>
      <c r="J188" s="199">
        <v>45.81</v>
      </c>
      <c r="K188" s="245">
        <v>3.53</v>
      </c>
      <c r="L188" s="201"/>
      <c r="M188" s="202">
        <v>131.05000000000001</v>
      </c>
      <c r="N188" s="194"/>
      <c r="O188" s="212"/>
      <c r="P188" s="154">
        <v>5204</v>
      </c>
      <c r="Y188" s="42"/>
    </row>
    <row r="189" spans="2:25" ht="13.5" customHeight="1" x14ac:dyDescent="0.25">
      <c r="B189" s="34">
        <v>44725</v>
      </c>
      <c r="C189" s="135">
        <v>3241</v>
      </c>
      <c r="D189" s="136">
        <v>748.21</v>
      </c>
      <c r="E189" s="137">
        <v>4.3</v>
      </c>
      <c r="F189" s="211"/>
      <c r="G189" s="139"/>
      <c r="H189" s="140"/>
      <c r="I189" s="140">
        <v>301.68</v>
      </c>
      <c r="J189" s="199">
        <v>89.89</v>
      </c>
      <c r="K189" s="245">
        <v>3.56</v>
      </c>
      <c r="L189" s="201"/>
      <c r="M189" s="202">
        <v>54.81</v>
      </c>
      <c r="N189" s="194"/>
      <c r="O189" s="212"/>
      <c r="P189" s="154">
        <v>4447</v>
      </c>
      <c r="Y189" s="42"/>
    </row>
    <row r="190" spans="2:25" ht="13.5" customHeight="1" x14ac:dyDescent="0.25">
      <c r="B190" s="34">
        <v>44726</v>
      </c>
      <c r="C190" s="135">
        <v>2576</v>
      </c>
      <c r="D190" s="136">
        <v>442.08</v>
      </c>
      <c r="E190" s="144" t="s">
        <v>199</v>
      </c>
      <c r="F190" s="211"/>
      <c r="G190" s="139"/>
      <c r="H190" s="140"/>
      <c r="I190" s="140">
        <v>241.83</v>
      </c>
      <c r="J190" s="199">
        <v>62.05</v>
      </c>
      <c r="K190" s="245">
        <v>0.73</v>
      </c>
      <c r="L190" s="201"/>
      <c r="M190" s="202">
        <v>72.11</v>
      </c>
      <c r="N190" s="194"/>
      <c r="O190" s="212"/>
      <c r="P190" s="154">
        <v>3395</v>
      </c>
      <c r="Y190" s="42"/>
    </row>
    <row r="191" spans="2:25" ht="13.5" customHeight="1" x14ac:dyDescent="0.25">
      <c r="B191" s="34">
        <v>44727</v>
      </c>
      <c r="C191" s="135">
        <v>3124</v>
      </c>
      <c r="D191" s="136">
        <v>372.97</v>
      </c>
      <c r="E191" s="121" t="s">
        <v>199</v>
      </c>
      <c r="F191" s="53"/>
      <c r="G191" s="18"/>
      <c r="H191" s="118"/>
      <c r="I191" s="140">
        <v>319.64999999999998</v>
      </c>
      <c r="J191" s="199">
        <v>60.54</v>
      </c>
      <c r="K191" s="268" t="s">
        <v>199</v>
      </c>
      <c r="L191" s="192"/>
      <c r="M191" s="202">
        <v>118.59</v>
      </c>
      <c r="N191" s="194"/>
      <c r="P191" s="57">
        <v>3996</v>
      </c>
      <c r="Y191" s="42"/>
    </row>
    <row r="192" spans="2:25" ht="13.5" customHeight="1" x14ac:dyDescent="0.25">
      <c r="B192" s="34">
        <v>44728</v>
      </c>
      <c r="C192" s="135">
        <v>4054</v>
      </c>
      <c r="D192" s="136">
        <v>340.42</v>
      </c>
      <c r="E192" s="144" t="s">
        <v>199</v>
      </c>
      <c r="F192" s="211"/>
      <c r="G192" s="139" t="s">
        <v>37</v>
      </c>
      <c r="H192" s="140" t="s">
        <v>199</v>
      </c>
      <c r="I192" s="140">
        <v>212.59</v>
      </c>
      <c r="J192" s="199">
        <v>78.930000000000007</v>
      </c>
      <c r="K192" s="245" t="s">
        <v>199</v>
      </c>
      <c r="L192" s="201" t="s">
        <v>24</v>
      </c>
      <c r="M192" s="202">
        <v>198.39</v>
      </c>
      <c r="N192" s="198" t="s">
        <v>37</v>
      </c>
      <c r="P192" s="57">
        <v>4885</v>
      </c>
      <c r="Y192" s="42"/>
    </row>
    <row r="193" spans="2:25" ht="13.5" customHeight="1" x14ac:dyDescent="0.25">
      <c r="B193" s="34">
        <v>44729</v>
      </c>
      <c r="C193" s="135">
        <v>2390</v>
      </c>
      <c r="D193" s="136">
        <v>367.67</v>
      </c>
      <c r="E193" s="121" t="s">
        <v>199</v>
      </c>
      <c r="F193" s="53"/>
      <c r="G193" s="18"/>
      <c r="H193" s="118"/>
      <c r="I193" s="140">
        <v>161.96</v>
      </c>
      <c r="J193" s="199">
        <v>40.590000000000003</v>
      </c>
      <c r="K193" s="245" t="s">
        <v>199</v>
      </c>
      <c r="L193" s="192"/>
      <c r="M193" s="202">
        <v>132.38</v>
      </c>
      <c r="N193" s="194"/>
      <c r="P193" s="57">
        <v>3093</v>
      </c>
      <c r="Y193" s="42"/>
    </row>
    <row r="194" spans="2:25" ht="13.5" customHeight="1" x14ac:dyDescent="0.25">
      <c r="B194" s="34">
        <v>44730</v>
      </c>
      <c r="C194" s="135">
        <v>2471</v>
      </c>
      <c r="D194" s="136">
        <v>392.27</v>
      </c>
      <c r="E194" s="144" t="s">
        <v>199</v>
      </c>
      <c r="F194" s="211"/>
      <c r="G194" s="139"/>
      <c r="H194" s="140"/>
      <c r="I194" s="140">
        <v>152.85</v>
      </c>
      <c r="J194" s="199">
        <v>30.16</v>
      </c>
      <c r="K194" s="245" t="s">
        <v>199</v>
      </c>
      <c r="L194" s="201"/>
      <c r="M194" s="202">
        <v>130.63999999999999</v>
      </c>
      <c r="N194" s="194"/>
      <c r="O194" s="212"/>
      <c r="P194" s="154">
        <v>3177</v>
      </c>
      <c r="Y194" s="42"/>
    </row>
    <row r="195" spans="2:25" ht="13.5" customHeight="1" x14ac:dyDescent="0.25">
      <c r="B195" s="34">
        <v>44731</v>
      </c>
      <c r="C195" s="135">
        <v>2907</v>
      </c>
      <c r="D195" s="136">
        <v>406.77</v>
      </c>
      <c r="E195" s="144" t="s">
        <v>199</v>
      </c>
      <c r="F195" s="211"/>
      <c r="G195" s="139"/>
      <c r="H195" s="140"/>
      <c r="I195" s="140">
        <v>147.18</v>
      </c>
      <c r="J195" s="199">
        <v>55.98</v>
      </c>
      <c r="K195" s="245" t="s">
        <v>199</v>
      </c>
      <c r="L195" s="201"/>
      <c r="M195" s="202">
        <v>192.91</v>
      </c>
      <c r="N195" s="194"/>
      <c r="O195" s="212"/>
      <c r="P195" s="154">
        <v>3710</v>
      </c>
      <c r="Y195" s="42"/>
    </row>
    <row r="196" spans="2:25" ht="13.5" customHeight="1" x14ac:dyDescent="0.25">
      <c r="B196" s="34">
        <v>44732</v>
      </c>
      <c r="C196" s="135">
        <v>3067</v>
      </c>
      <c r="D196" s="136">
        <v>395.85</v>
      </c>
      <c r="E196" s="144" t="s">
        <v>199</v>
      </c>
      <c r="F196" s="211"/>
      <c r="G196" s="139"/>
      <c r="H196" s="140"/>
      <c r="I196" s="140">
        <v>126.14</v>
      </c>
      <c r="J196" s="199">
        <v>40.47</v>
      </c>
      <c r="K196" s="245" t="s">
        <v>199</v>
      </c>
      <c r="L196" s="201"/>
      <c r="M196" s="202">
        <v>168.57</v>
      </c>
      <c r="N196" s="194"/>
      <c r="O196" s="212"/>
      <c r="P196" s="154">
        <v>3798</v>
      </c>
      <c r="Y196" s="42"/>
    </row>
    <row r="197" spans="2:25" ht="13.5" customHeight="1" x14ac:dyDescent="0.25">
      <c r="B197" s="34">
        <v>44733</v>
      </c>
      <c r="C197" s="135">
        <v>3492</v>
      </c>
      <c r="D197" s="136">
        <v>346.76</v>
      </c>
      <c r="E197" s="144" t="s">
        <v>199</v>
      </c>
      <c r="F197" s="211"/>
      <c r="G197" s="139"/>
      <c r="H197" s="140"/>
      <c r="I197" s="140">
        <v>107.53</v>
      </c>
      <c r="J197" s="199">
        <v>36.04</v>
      </c>
      <c r="K197" s="245" t="s">
        <v>199</v>
      </c>
      <c r="L197" s="201"/>
      <c r="M197" s="202">
        <v>82.68</v>
      </c>
      <c r="N197" s="194"/>
      <c r="O197" s="212"/>
      <c r="P197" s="154">
        <v>4065</v>
      </c>
      <c r="Y197" s="42"/>
    </row>
    <row r="198" spans="2:25" ht="13.5" customHeight="1" x14ac:dyDescent="0.25">
      <c r="B198" s="34">
        <v>44734</v>
      </c>
      <c r="C198" s="135">
        <v>3933</v>
      </c>
      <c r="D198" s="136">
        <v>323.20999999999998</v>
      </c>
      <c r="E198" s="144" t="s">
        <v>199</v>
      </c>
      <c r="F198" s="211"/>
      <c r="G198" s="139" t="s">
        <v>37</v>
      </c>
      <c r="H198" s="140" t="s">
        <v>199</v>
      </c>
      <c r="I198" s="140">
        <v>269.39999999999998</v>
      </c>
      <c r="J198" s="199">
        <v>20.05</v>
      </c>
      <c r="K198" s="245" t="s">
        <v>199</v>
      </c>
      <c r="L198" s="201" t="s">
        <v>24</v>
      </c>
      <c r="M198" s="202">
        <v>106.14</v>
      </c>
      <c r="N198" s="198" t="s">
        <v>37</v>
      </c>
      <c r="O198" s="212"/>
      <c r="P198" s="154">
        <v>4652</v>
      </c>
      <c r="Q198" t="s">
        <v>200</v>
      </c>
      <c r="Y198" s="42"/>
    </row>
    <row r="199" spans="2:25" ht="13.5" customHeight="1" x14ac:dyDescent="0.25">
      <c r="B199" s="34">
        <v>44735</v>
      </c>
      <c r="C199" s="135">
        <v>3523</v>
      </c>
      <c r="D199" s="136">
        <v>318.08</v>
      </c>
      <c r="E199" s="144" t="s">
        <v>199</v>
      </c>
      <c r="F199" s="211"/>
      <c r="G199" s="139"/>
      <c r="H199" s="140"/>
      <c r="I199" s="140">
        <v>344.72</v>
      </c>
      <c r="J199" s="199">
        <v>46.6</v>
      </c>
      <c r="K199" s="245" t="s">
        <v>199</v>
      </c>
      <c r="L199" s="201"/>
      <c r="M199" s="202">
        <v>55.52</v>
      </c>
      <c r="N199" s="198"/>
      <c r="O199" s="212"/>
      <c r="P199" s="154">
        <v>4288</v>
      </c>
      <c r="Y199" s="42"/>
    </row>
    <row r="200" spans="2:25" ht="13.5" customHeight="1" x14ac:dyDescent="0.25">
      <c r="B200" s="34">
        <v>44736</v>
      </c>
      <c r="C200" s="135">
        <v>3921</v>
      </c>
      <c r="D200" s="136">
        <v>171.01</v>
      </c>
      <c r="E200" s="144" t="s">
        <v>199</v>
      </c>
      <c r="F200" s="211"/>
      <c r="G200" s="139"/>
      <c r="H200" s="140"/>
      <c r="I200" s="140">
        <v>221.3</v>
      </c>
      <c r="J200" s="199">
        <v>31.84</v>
      </c>
      <c r="K200" s="245" t="s">
        <v>199</v>
      </c>
      <c r="L200" s="201"/>
      <c r="M200" s="202">
        <v>181.62</v>
      </c>
      <c r="N200" s="198"/>
      <c r="O200" s="212"/>
      <c r="P200" s="154">
        <v>4527</v>
      </c>
      <c r="Y200" s="42"/>
    </row>
    <row r="201" spans="2:25" ht="13.5" customHeight="1" x14ac:dyDescent="0.25">
      <c r="B201" s="34">
        <v>44737</v>
      </c>
      <c r="C201" s="135">
        <v>4365</v>
      </c>
      <c r="D201" s="136">
        <v>224.92</v>
      </c>
      <c r="E201" s="144" t="s">
        <v>199</v>
      </c>
      <c r="F201" s="211"/>
      <c r="G201" s="139"/>
      <c r="H201" s="140"/>
      <c r="I201" s="140">
        <v>160.81</v>
      </c>
      <c r="J201" s="199">
        <v>55.09</v>
      </c>
      <c r="K201" s="245" t="s">
        <v>199</v>
      </c>
      <c r="L201" s="201"/>
      <c r="M201" s="202">
        <v>141.52000000000001</v>
      </c>
      <c r="N201" s="198"/>
      <c r="O201" s="212"/>
      <c r="P201" s="154">
        <v>4948</v>
      </c>
      <c r="Y201" s="42"/>
    </row>
    <row r="202" spans="2:25" ht="13.5" customHeight="1" x14ac:dyDescent="0.25">
      <c r="B202" s="34">
        <v>44738</v>
      </c>
      <c r="C202" s="135">
        <v>4016</v>
      </c>
      <c r="D202" s="136">
        <v>233.19</v>
      </c>
      <c r="E202" s="121" t="s">
        <v>199</v>
      </c>
      <c r="F202" s="53"/>
      <c r="G202" s="18"/>
      <c r="H202" s="118"/>
      <c r="I202" s="140">
        <v>142.46</v>
      </c>
      <c r="J202" s="199">
        <v>16.72</v>
      </c>
      <c r="K202" s="245" t="s">
        <v>199</v>
      </c>
      <c r="L202" s="192"/>
      <c r="M202" s="202">
        <v>134.99</v>
      </c>
      <c r="N202" s="198"/>
      <c r="P202" s="57">
        <v>4543</v>
      </c>
      <c r="Y202" s="42"/>
    </row>
    <row r="203" spans="2:25" ht="13.5" customHeight="1" x14ac:dyDescent="0.25">
      <c r="B203" s="34">
        <v>44739</v>
      </c>
      <c r="C203" s="135">
        <v>3164</v>
      </c>
      <c r="D203" s="136">
        <v>291.89</v>
      </c>
      <c r="E203" s="144" t="s">
        <v>199</v>
      </c>
      <c r="F203" s="211"/>
      <c r="G203" s="139"/>
      <c r="H203" s="140"/>
      <c r="I203" s="140">
        <v>139.33000000000001</v>
      </c>
      <c r="J203" s="199">
        <v>8.76</v>
      </c>
      <c r="K203" s="245" t="s">
        <v>199</v>
      </c>
      <c r="L203" s="201"/>
      <c r="M203" s="202">
        <v>119.97</v>
      </c>
      <c r="N203" s="198"/>
      <c r="O203" s="212"/>
      <c r="P203" s="154">
        <v>3724</v>
      </c>
      <c r="Y203" s="42"/>
    </row>
    <row r="204" spans="2:25" ht="13.5" customHeight="1" x14ac:dyDescent="0.25">
      <c r="B204" s="34">
        <v>44740</v>
      </c>
      <c r="C204" s="135">
        <v>3017</v>
      </c>
      <c r="D204" s="136">
        <v>166.93</v>
      </c>
      <c r="E204" s="144" t="s">
        <v>199</v>
      </c>
      <c r="F204" s="211"/>
      <c r="G204" s="139"/>
      <c r="H204" s="140"/>
      <c r="I204" s="140">
        <v>98.7</v>
      </c>
      <c r="J204" s="199">
        <v>26.01</v>
      </c>
      <c r="K204" s="245" t="s">
        <v>199</v>
      </c>
      <c r="L204" s="201"/>
      <c r="M204" s="202">
        <v>108.27</v>
      </c>
      <c r="N204" s="198"/>
      <c r="O204" s="212"/>
      <c r="P204" s="154">
        <v>3417</v>
      </c>
      <c r="Y204" s="42"/>
    </row>
    <row r="205" spans="2:25" ht="13.5" customHeight="1" x14ac:dyDescent="0.25">
      <c r="B205" s="34">
        <v>44741</v>
      </c>
      <c r="C205" s="135">
        <v>3177</v>
      </c>
      <c r="D205" s="136">
        <v>158.32</v>
      </c>
      <c r="E205" s="144" t="s">
        <v>199</v>
      </c>
      <c r="F205" s="211"/>
      <c r="G205" s="139"/>
      <c r="H205" s="140"/>
      <c r="I205" s="140">
        <v>151.16999999999999</v>
      </c>
      <c r="J205" s="199">
        <v>10.029999999999999</v>
      </c>
      <c r="K205" s="245" t="s">
        <v>199</v>
      </c>
      <c r="L205" s="201"/>
      <c r="M205" s="202">
        <v>227.33</v>
      </c>
      <c r="N205" s="198"/>
      <c r="O205" s="212"/>
      <c r="P205" s="154">
        <v>3730</v>
      </c>
      <c r="Y205" s="42"/>
    </row>
    <row r="206" spans="2:25" ht="13.5" customHeight="1" x14ac:dyDescent="0.25">
      <c r="B206" s="34">
        <v>44742</v>
      </c>
      <c r="C206" s="135">
        <v>3639</v>
      </c>
      <c r="D206" s="136">
        <v>229.07</v>
      </c>
      <c r="E206" s="144" t="s">
        <v>199</v>
      </c>
      <c r="F206" s="211"/>
      <c r="G206" s="139"/>
      <c r="H206" s="140"/>
      <c r="I206" s="140">
        <v>273.29000000000002</v>
      </c>
      <c r="J206" s="199">
        <v>12.45</v>
      </c>
      <c r="K206" s="245" t="s">
        <v>199</v>
      </c>
      <c r="L206" s="201"/>
      <c r="M206" s="197">
        <v>215.55</v>
      </c>
      <c r="N206" s="198"/>
      <c r="O206" s="212"/>
      <c r="P206" s="154">
        <v>4369</v>
      </c>
      <c r="Y206" s="42"/>
    </row>
    <row r="207" spans="2:25" ht="13.5" customHeight="1" x14ac:dyDescent="0.25">
      <c r="B207" s="34">
        <v>44743</v>
      </c>
      <c r="C207" s="135">
        <v>2918</v>
      </c>
      <c r="D207" s="136">
        <v>169.42</v>
      </c>
      <c r="E207" s="144" t="s">
        <v>199</v>
      </c>
      <c r="F207" s="211"/>
      <c r="G207" s="139" t="s">
        <v>37</v>
      </c>
      <c r="H207" s="140" t="s">
        <v>199</v>
      </c>
      <c r="I207" s="140">
        <v>182.57</v>
      </c>
      <c r="J207" s="199">
        <v>10.29</v>
      </c>
      <c r="K207" s="245" t="s">
        <v>199</v>
      </c>
      <c r="L207" s="201" t="s">
        <v>24</v>
      </c>
      <c r="M207" s="197">
        <v>331.16</v>
      </c>
      <c r="N207" s="198" t="s">
        <v>37</v>
      </c>
      <c r="O207" s="212"/>
      <c r="P207" s="154">
        <v>3611</v>
      </c>
      <c r="Y207" s="42"/>
    </row>
    <row r="208" spans="2:25" ht="13.5" customHeight="1" x14ac:dyDescent="0.25">
      <c r="B208" s="34">
        <v>44744</v>
      </c>
      <c r="C208" s="135">
        <v>1836</v>
      </c>
      <c r="D208" s="136">
        <v>169.45</v>
      </c>
      <c r="E208" s="144" t="s">
        <v>199</v>
      </c>
      <c r="F208" s="211"/>
      <c r="G208" s="139"/>
      <c r="H208" s="140"/>
      <c r="I208" s="140">
        <v>113.89</v>
      </c>
      <c r="J208" s="199">
        <v>5.92</v>
      </c>
      <c r="K208" s="245" t="s">
        <v>199</v>
      </c>
      <c r="L208" s="201"/>
      <c r="M208" s="202">
        <v>117.57</v>
      </c>
      <c r="N208" s="198"/>
      <c r="O208" s="212"/>
      <c r="P208" s="154">
        <v>2243</v>
      </c>
      <c r="Y208" s="42"/>
    </row>
    <row r="209" spans="2:25" ht="13.5" customHeight="1" x14ac:dyDescent="0.25">
      <c r="B209" s="34">
        <v>44745</v>
      </c>
      <c r="C209" s="135">
        <v>1782</v>
      </c>
      <c r="D209" s="136">
        <v>166.89</v>
      </c>
      <c r="E209" s="144" t="s">
        <v>199</v>
      </c>
      <c r="F209" s="211"/>
      <c r="G209" s="139"/>
      <c r="H209" s="140"/>
      <c r="I209" s="140">
        <v>120.46</v>
      </c>
      <c r="J209" s="199">
        <v>7.58</v>
      </c>
      <c r="K209" s="245" t="s">
        <v>199</v>
      </c>
      <c r="L209" s="201"/>
      <c r="M209" s="202">
        <v>136.56</v>
      </c>
      <c r="N209" s="198"/>
      <c r="O209" s="212"/>
      <c r="P209" s="154">
        <v>2214</v>
      </c>
      <c r="Y209" s="42"/>
    </row>
    <row r="210" spans="2:25" ht="13.5" customHeight="1" x14ac:dyDescent="0.25">
      <c r="B210" s="34">
        <v>44746</v>
      </c>
      <c r="C210" s="135">
        <v>1534</v>
      </c>
      <c r="D210" s="136">
        <v>170.13</v>
      </c>
      <c r="E210" s="144" t="s">
        <v>199</v>
      </c>
      <c r="F210" s="211"/>
      <c r="G210" s="139"/>
      <c r="H210" s="140"/>
      <c r="I210" s="140">
        <v>90.01</v>
      </c>
      <c r="J210" s="199">
        <v>26.11</v>
      </c>
      <c r="K210" s="245" t="s">
        <v>199</v>
      </c>
      <c r="L210" s="201"/>
      <c r="M210" s="202">
        <v>125.03</v>
      </c>
      <c r="N210" s="198"/>
      <c r="O210" s="212"/>
      <c r="P210" s="154">
        <v>1946</v>
      </c>
      <c r="Y210" s="42"/>
    </row>
    <row r="211" spans="2:25" ht="13.5" customHeight="1" x14ac:dyDescent="0.25">
      <c r="B211" s="34">
        <v>44747</v>
      </c>
      <c r="C211" s="135">
        <v>2003</v>
      </c>
      <c r="D211" s="136">
        <v>181.04</v>
      </c>
      <c r="E211" s="144" t="s">
        <v>199</v>
      </c>
      <c r="F211" s="211"/>
      <c r="G211" s="139"/>
      <c r="H211" s="140"/>
      <c r="I211" s="140">
        <v>136.35</v>
      </c>
      <c r="J211" s="199">
        <v>41.66</v>
      </c>
      <c r="K211" s="245">
        <v>5.13</v>
      </c>
      <c r="L211" s="201"/>
      <c r="M211" s="202">
        <v>169.65</v>
      </c>
      <c r="N211" s="198"/>
      <c r="O211" s="212"/>
      <c r="P211" s="154">
        <v>2537</v>
      </c>
      <c r="Y211" s="42"/>
    </row>
    <row r="212" spans="2:25" ht="13.5" customHeight="1" x14ac:dyDescent="0.25">
      <c r="B212" s="34">
        <v>44748</v>
      </c>
      <c r="C212" s="135">
        <v>2178</v>
      </c>
      <c r="D212" s="136">
        <v>170.05</v>
      </c>
      <c r="E212" s="121" t="s">
        <v>199</v>
      </c>
      <c r="F212" s="53"/>
      <c r="G212" s="139"/>
      <c r="H212" s="140"/>
      <c r="I212" s="140">
        <v>94.78</v>
      </c>
      <c r="J212" s="199">
        <v>37.28</v>
      </c>
      <c r="K212" s="245" t="s">
        <v>199</v>
      </c>
      <c r="L212" s="201"/>
      <c r="M212" s="202">
        <v>179.63</v>
      </c>
      <c r="N212" s="198"/>
      <c r="P212" s="57">
        <v>2660</v>
      </c>
      <c r="Y212" s="42"/>
    </row>
    <row r="213" spans="2:25" ht="13.5" customHeight="1" x14ac:dyDescent="0.25">
      <c r="B213" s="34">
        <v>44749</v>
      </c>
      <c r="C213" s="135">
        <v>1285</v>
      </c>
      <c r="D213" s="136">
        <v>133.16</v>
      </c>
      <c r="E213" s="144" t="s">
        <v>199</v>
      </c>
      <c r="F213" s="211"/>
      <c r="G213" s="139" t="s">
        <v>37</v>
      </c>
      <c r="H213" s="140" t="s">
        <v>199</v>
      </c>
      <c r="I213" s="140">
        <v>200.29</v>
      </c>
      <c r="J213" s="199">
        <v>82.51</v>
      </c>
      <c r="K213" s="245" t="s">
        <v>199</v>
      </c>
      <c r="L213" s="201" t="s">
        <v>24</v>
      </c>
      <c r="M213" s="202">
        <v>153.83000000000001</v>
      </c>
      <c r="N213" s="198" t="s">
        <v>37</v>
      </c>
      <c r="O213" s="212"/>
      <c r="P213" s="154">
        <v>1855</v>
      </c>
      <c r="Y213" s="42"/>
    </row>
    <row r="214" spans="2:25" ht="13.5" customHeight="1" x14ac:dyDescent="0.25">
      <c r="B214" s="34">
        <v>44750</v>
      </c>
      <c r="C214" s="135">
        <v>1638</v>
      </c>
      <c r="D214" s="136">
        <v>166.93</v>
      </c>
      <c r="E214" s="144" t="s">
        <v>199</v>
      </c>
      <c r="F214" s="211"/>
      <c r="G214" s="139"/>
      <c r="H214" s="140"/>
      <c r="I214" s="140">
        <v>98.94</v>
      </c>
      <c r="J214" s="199">
        <v>37.43</v>
      </c>
      <c r="K214" s="245" t="s">
        <v>199</v>
      </c>
      <c r="L214" s="201"/>
      <c r="M214" s="202">
        <v>160.78</v>
      </c>
      <c r="N214" s="198"/>
      <c r="O214" s="212"/>
      <c r="P214" s="154">
        <v>2102</v>
      </c>
      <c r="Y214" s="42"/>
    </row>
    <row r="215" spans="2:25" ht="13.5" customHeight="1" x14ac:dyDescent="0.25">
      <c r="B215" s="34">
        <v>44751</v>
      </c>
      <c r="C215" s="135">
        <v>1759</v>
      </c>
      <c r="D215" s="136">
        <v>169.87</v>
      </c>
      <c r="E215" s="144" t="s">
        <v>199</v>
      </c>
      <c r="F215" s="211"/>
      <c r="G215" s="139"/>
      <c r="H215" s="140"/>
      <c r="I215" s="140">
        <v>90.29</v>
      </c>
      <c r="J215" s="199">
        <v>27.82</v>
      </c>
      <c r="K215" s="245" t="s">
        <v>199</v>
      </c>
      <c r="L215" s="201"/>
      <c r="M215" s="202">
        <v>236.26</v>
      </c>
      <c r="N215" s="198"/>
      <c r="O215" s="212"/>
      <c r="P215" s="154">
        <v>2283</v>
      </c>
      <c r="Y215" s="42"/>
    </row>
    <row r="216" spans="2:25" ht="13.5" customHeight="1" x14ac:dyDescent="0.25">
      <c r="B216" s="34">
        <v>44752</v>
      </c>
      <c r="C216" s="135">
        <v>1140</v>
      </c>
      <c r="D216" s="136">
        <v>137.12</v>
      </c>
      <c r="E216" s="144" t="s">
        <v>199</v>
      </c>
      <c r="F216" s="211"/>
      <c r="G216" s="139"/>
      <c r="H216" s="140"/>
      <c r="I216" s="140">
        <v>73.22</v>
      </c>
      <c r="J216" s="199">
        <v>26.3</v>
      </c>
      <c r="K216" s="245" t="s">
        <v>199</v>
      </c>
      <c r="L216" s="201"/>
      <c r="M216" s="202">
        <v>143.62</v>
      </c>
      <c r="N216" s="198"/>
      <c r="O216" s="212"/>
      <c r="P216" s="154">
        <v>1520</v>
      </c>
      <c r="Y216" s="42"/>
    </row>
    <row r="217" spans="2:25" ht="13.5" customHeight="1" x14ac:dyDescent="0.25">
      <c r="B217" s="34">
        <v>44753</v>
      </c>
      <c r="C217" s="135">
        <v>1061</v>
      </c>
      <c r="D217" s="136">
        <v>166.38</v>
      </c>
      <c r="E217" s="144" t="s">
        <v>199</v>
      </c>
      <c r="F217" s="211"/>
      <c r="G217" s="139"/>
      <c r="H217" s="140"/>
      <c r="I217" s="140">
        <v>97.99</v>
      </c>
      <c r="J217" s="199">
        <v>16.07</v>
      </c>
      <c r="K217" s="245" t="s">
        <v>199</v>
      </c>
      <c r="L217" s="201"/>
      <c r="M217" s="202">
        <v>180.31</v>
      </c>
      <c r="N217" s="198"/>
      <c r="O217" s="212"/>
      <c r="P217" s="154">
        <v>1522</v>
      </c>
      <c r="Y217" s="42"/>
    </row>
    <row r="218" spans="2:25" ht="14.25" customHeight="1" x14ac:dyDescent="0.25">
      <c r="B218" s="34">
        <v>44754</v>
      </c>
      <c r="C218" s="135">
        <v>1238</v>
      </c>
      <c r="D218" s="136">
        <v>117.31</v>
      </c>
      <c r="E218" s="144" t="s">
        <v>199</v>
      </c>
      <c r="F218" s="211"/>
      <c r="G218" s="139"/>
      <c r="H218" s="140"/>
      <c r="I218" s="140">
        <v>94.97</v>
      </c>
      <c r="J218" s="199">
        <v>20.64</v>
      </c>
      <c r="K218" s="245" t="s">
        <v>199</v>
      </c>
      <c r="L218" s="201"/>
      <c r="M218" s="202">
        <v>63.47</v>
      </c>
      <c r="N218" s="198"/>
      <c r="O218" s="212"/>
      <c r="P218" s="154">
        <v>1535</v>
      </c>
      <c r="Y218" s="42"/>
    </row>
    <row r="219" spans="2:25" ht="14.25" customHeight="1" x14ac:dyDescent="0.25">
      <c r="B219" s="34">
        <v>44755</v>
      </c>
      <c r="C219" s="135">
        <v>1059</v>
      </c>
      <c r="D219" s="136">
        <v>140.31</v>
      </c>
      <c r="E219" s="144" t="s">
        <v>199</v>
      </c>
      <c r="F219" s="211"/>
      <c r="G219" s="139" t="s">
        <v>37</v>
      </c>
      <c r="H219" s="140" t="s">
        <v>37</v>
      </c>
      <c r="I219" s="140">
        <v>164.09</v>
      </c>
      <c r="J219" s="199">
        <v>8.9600000000000009</v>
      </c>
      <c r="K219" s="245" t="s">
        <v>199</v>
      </c>
      <c r="L219" s="201" t="s">
        <v>24</v>
      </c>
      <c r="M219" s="202">
        <v>76.59</v>
      </c>
      <c r="N219" s="198" t="s">
        <v>37</v>
      </c>
      <c r="O219" s="212"/>
      <c r="P219" s="154">
        <v>1449</v>
      </c>
      <c r="Y219" s="42"/>
    </row>
    <row r="220" spans="2:25" ht="14.25" customHeight="1" x14ac:dyDescent="0.25">
      <c r="B220" s="34">
        <v>44756</v>
      </c>
      <c r="C220" s="135">
        <v>1231.53</v>
      </c>
      <c r="D220" s="136">
        <v>92.57</v>
      </c>
      <c r="E220" s="144" t="s">
        <v>199</v>
      </c>
      <c r="F220" s="211"/>
      <c r="G220" s="139"/>
      <c r="H220" s="140"/>
      <c r="I220" s="140">
        <v>92.19</v>
      </c>
      <c r="J220" s="199">
        <v>11.54</v>
      </c>
      <c r="K220" s="245" t="s">
        <v>199</v>
      </c>
      <c r="L220" s="201"/>
      <c r="M220" s="202">
        <v>104.18</v>
      </c>
      <c r="N220" s="194"/>
      <c r="O220" s="212"/>
      <c r="P220" s="154">
        <v>1532</v>
      </c>
      <c r="Y220" s="42"/>
    </row>
    <row r="221" spans="2:25" ht="14.25" customHeight="1" x14ac:dyDescent="0.25">
      <c r="B221" s="34">
        <v>44757</v>
      </c>
      <c r="C221" s="135">
        <v>1234</v>
      </c>
      <c r="D221" s="136">
        <v>109.96</v>
      </c>
      <c r="E221" s="144" t="s">
        <v>199</v>
      </c>
      <c r="F221" s="211"/>
      <c r="G221" s="139"/>
      <c r="H221" s="140"/>
      <c r="I221" s="140">
        <v>90.35</v>
      </c>
      <c r="J221" s="199">
        <v>15.17</v>
      </c>
      <c r="K221" s="245" t="s">
        <v>199</v>
      </c>
      <c r="L221" s="201"/>
      <c r="M221" s="202">
        <v>115.94</v>
      </c>
      <c r="N221" s="194"/>
      <c r="O221" s="212"/>
      <c r="P221" s="154">
        <v>1565</v>
      </c>
      <c r="Y221" s="42"/>
    </row>
    <row r="222" spans="2:25" ht="14.1" customHeight="1" x14ac:dyDescent="0.25">
      <c r="B222" s="34">
        <v>44758</v>
      </c>
      <c r="C222" s="135">
        <v>2110</v>
      </c>
      <c r="D222" s="136">
        <v>165.85</v>
      </c>
      <c r="E222" s="144" t="s">
        <v>199</v>
      </c>
      <c r="F222" s="211"/>
      <c r="G222" s="139"/>
      <c r="H222" s="140"/>
      <c r="I222" s="140">
        <v>114.24</v>
      </c>
      <c r="J222" s="199">
        <v>10.31</v>
      </c>
      <c r="K222" s="245" t="s">
        <v>199</v>
      </c>
      <c r="L222" s="201"/>
      <c r="M222" s="202">
        <v>170.29</v>
      </c>
      <c r="N222" s="194"/>
      <c r="O222" s="212"/>
      <c r="P222" s="154">
        <v>2571</v>
      </c>
      <c r="Y222" s="42"/>
    </row>
    <row r="223" spans="2:25" ht="14.1" customHeight="1" x14ac:dyDescent="0.25">
      <c r="B223" s="34">
        <v>44759</v>
      </c>
      <c r="C223" s="135">
        <v>1466</v>
      </c>
      <c r="D223" s="136">
        <v>132.88</v>
      </c>
      <c r="E223" s="144" t="s">
        <v>199</v>
      </c>
      <c r="F223" s="211"/>
      <c r="G223" s="139"/>
      <c r="H223" s="140"/>
      <c r="I223" s="140">
        <v>103.24</v>
      </c>
      <c r="J223" s="199">
        <v>10.25</v>
      </c>
      <c r="K223" s="245" t="s">
        <v>199</v>
      </c>
      <c r="L223" s="201"/>
      <c r="M223" s="202">
        <v>149.99</v>
      </c>
      <c r="N223" s="194"/>
      <c r="O223" s="212"/>
      <c r="P223" s="154">
        <v>1862</v>
      </c>
      <c r="Y223" s="42"/>
    </row>
    <row r="224" spans="2:25" ht="14.25" customHeight="1" x14ac:dyDescent="0.25">
      <c r="B224" s="34">
        <v>44760</v>
      </c>
      <c r="C224" s="135">
        <v>2005</v>
      </c>
      <c r="D224" s="136">
        <v>94.49</v>
      </c>
      <c r="E224" s="144" t="s">
        <v>199</v>
      </c>
      <c r="F224" s="211"/>
      <c r="G224" s="139" t="s">
        <v>37</v>
      </c>
      <c r="H224" s="140" t="s">
        <v>37</v>
      </c>
      <c r="I224" s="140">
        <v>61.89</v>
      </c>
      <c r="J224" s="199">
        <v>9.0399999999999991</v>
      </c>
      <c r="K224" s="245" t="s">
        <v>199</v>
      </c>
      <c r="L224" s="201" t="s">
        <v>24</v>
      </c>
      <c r="M224" s="202">
        <v>93.18</v>
      </c>
      <c r="N224" s="198" t="s">
        <v>37</v>
      </c>
      <c r="O224" s="212"/>
      <c r="P224" s="154">
        <v>2263</v>
      </c>
      <c r="Y224" s="42"/>
    </row>
    <row r="225" spans="2:25" ht="14.25" customHeight="1" x14ac:dyDescent="0.25">
      <c r="B225" s="34">
        <v>44761</v>
      </c>
      <c r="C225" s="135">
        <v>2366</v>
      </c>
      <c r="D225" s="136">
        <v>106.12</v>
      </c>
      <c r="E225" s="144" t="s">
        <v>199</v>
      </c>
      <c r="F225" s="211"/>
      <c r="G225" s="139"/>
      <c r="H225" s="140"/>
      <c r="I225" s="140">
        <v>49.35</v>
      </c>
      <c r="J225" s="199">
        <v>9.0500000000000007</v>
      </c>
      <c r="K225" s="245" t="s">
        <v>199</v>
      </c>
      <c r="L225" s="201"/>
      <c r="M225" s="202">
        <v>154.22</v>
      </c>
      <c r="N225" s="194"/>
      <c r="O225" s="212"/>
      <c r="P225" s="154">
        <v>2685</v>
      </c>
      <c r="Y225" s="42"/>
    </row>
    <row r="226" spans="2:25" ht="14.1" customHeight="1" x14ac:dyDescent="0.25">
      <c r="B226" s="34">
        <v>44762</v>
      </c>
      <c r="C226" s="135">
        <v>2109</v>
      </c>
      <c r="D226" s="136">
        <v>89.41</v>
      </c>
      <c r="E226" s="144" t="s">
        <v>199</v>
      </c>
      <c r="F226" s="211"/>
      <c r="G226" s="139"/>
      <c r="H226" s="140"/>
      <c r="I226" s="140">
        <v>57.11</v>
      </c>
      <c r="J226" s="199">
        <v>6.7</v>
      </c>
      <c r="K226" s="245" t="s">
        <v>199</v>
      </c>
      <c r="L226" s="201"/>
      <c r="M226" s="202">
        <v>155.96</v>
      </c>
      <c r="N226" s="194"/>
      <c r="O226" s="212"/>
      <c r="P226" s="154">
        <v>2418</v>
      </c>
      <c r="Y226" s="42"/>
    </row>
    <row r="227" spans="2:25" ht="14.25" customHeight="1" x14ac:dyDescent="0.25">
      <c r="B227" s="34">
        <v>44763</v>
      </c>
      <c r="C227" s="135">
        <v>1929</v>
      </c>
      <c r="D227" s="136">
        <v>62.94</v>
      </c>
      <c r="E227" s="144" t="s">
        <v>199</v>
      </c>
      <c r="F227" s="211"/>
      <c r="G227" s="139"/>
      <c r="H227" s="140"/>
      <c r="I227" s="140">
        <v>111.85</v>
      </c>
      <c r="J227" s="199">
        <v>16.37</v>
      </c>
      <c r="K227" s="245" t="s">
        <v>199</v>
      </c>
      <c r="L227" s="201"/>
      <c r="M227" s="202">
        <v>121.97</v>
      </c>
      <c r="N227" s="194"/>
      <c r="O227" s="212"/>
      <c r="P227" s="154">
        <v>2242</v>
      </c>
      <c r="Y227" s="42"/>
    </row>
    <row r="228" spans="2:25" ht="14.25" customHeight="1" x14ac:dyDescent="0.25">
      <c r="B228" s="34">
        <v>44764</v>
      </c>
      <c r="C228" s="135">
        <v>1398</v>
      </c>
      <c r="D228" s="136">
        <v>72.72</v>
      </c>
      <c r="E228" s="144" t="s">
        <v>199</v>
      </c>
      <c r="F228" s="211"/>
      <c r="G228" s="139"/>
      <c r="H228" s="140"/>
      <c r="I228" s="140">
        <v>73.540000000000006</v>
      </c>
      <c r="J228" s="199">
        <v>8.31</v>
      </c>
      <c r="K228" s="245" t="s">
        <v>199</v>
      </c>
      <c r="L228" s="201"/>
      <c r="M228" s="202">
        <v>92.04</v>
      </c>
      <c r="N228" s="194"/>
      <c r="O228" s="212"/>
      <c r="P228" s="154">
        <v>1645</v>
      </c>
      <c r="Y228" s="42"/>
    </row>
    <row r="229" spans="2:25" ht="14.25" customHeight="1" x14ac:dyDescent="0.25">
      <c r="B229" s="34">
        <v>44765</v>
      </c>
      <c r="C229" s="135">
        <v>1751</v>
      </c>
      <c r="D229" s="136">
        <v>72.709999999999994</v>
      </c>
      <c r="E229" s="144" t="s">
        <v>199</v>
      </c>
      <c r="F229" s="211"/>
      <c r="G229" s="139"/>
      <c r="H229" s="140"/>
      <c r="I229" s="140">
        <v>106.34</v>
      </c>
      <c r="J229" s="199">
        <v>26.75</v>
      </c>
      <c r="K229" s="245" t="s">
        <v>199</v>
      </c>
      <c r="L229" s="201"/>
      <c r="M229" s="202">
        <v>82.04</v>
      </c>
      <c r="N229" s="194"/>
      <c r="O229" s="212"/>
      <c r="P229" s="154">
        <v>2038</v>
      </c>
      <c r="Y229" s="42"/>
    </row>
    <row r="230" spans="2:25" ht="14.25" customHeight="1" x14ac:dyDescent="0.25">
      <c r="B230" s="34">
        <v>44766</v>
      </c>
      <c r="C230" s="135">
        <v>1602</v>
      </c>
      <c r="D230" s="136">
        <v>75.599999999999994</v>
      </c>
      <c r="E230" s="144" t="s">
        <v>199</v>
      </c>
      <c r="F230" s="211"/>
      <c r="G230" s="139"/>
      <c r="H230" s="140"/>
      <c r="I230" s="140">
        <v>104.98</v>
      </c>
      <c r="J230" s="199">
        <v>22.05</v>
      </c>
      <c r="K230" s="245" t="s">
        <v>199</v>
      </c>
      <c r="L230" s="201"/>
      <c r="M230" s="202">
        <v>87.15</v>
      </c>
      <c r="N230" s="194"/>
      <c r="O230" s="212"/>
      <c r="P230" s="154">
        <v>1892</v>
      </c>
      <c r="Y230" s="42"/>
    </row>
    <row r="231" spans="2:25" ht="14.25" customHeight="1" x14ac:dyDescent="0.25">
      <c r="B231" s="34">
        <v>44767</v>
      </c>
      <c r="C231" s="135">
        <v>2314</v>
      </c>
      <c r="D231" s="136">
        <v>79.69</v>
      </c>
      <c r="E231" s="144" t="s">
        <v>199</v>
      </c>
      <c r="F231" s="211"/>
      <c r="G231" s="139"/>
      <c r="H231" s="140"/>
      <c r="I231" s="140">
        <v>116.68</v>
      </c>
      <c r="J231" s="199">
        <v>13.17</v>
      </c>
      <c r="K231" s="245" t="s">
        <v>199</v>
      </c>
      <c r="L231" s="201"/>
      <c r="M231" s="202">
        <v>121.85</v>
      </c>
      <c r="N231" s="194"/>
      <c r="O231" s="212"/>
      <c r="P231" s="154">
        <v>2645</v>
      </c>
      <c r="Y231" s="42"/>
    </row>
    <row r="232" spans="2:25" ht="14.25" customHeight="1" x14ac:dyDescent="0.25">
      <c r="B232" s="34">
        <v>44768</v>
      </c>
      <c r="C232" s="135">
        <v>1793</v>
      </c>
      <c r="D232" s="136">
        <v>114.44</v>
      </c>
      <c r="E232" s="144" t="s">
        <v>199</v>
      </c>
      <c r="F232" s="211"/>
      <c r="G232" s="139"/>
      <c r="H232" s="140"/>
      <c r="I232" s="140">
        <v>134.07</v>
      </c>
      <c r="J232" s="199">
        <v>18.18</v>
      </c>
      <c r="K232" s="245" t="s">
        <v>199</v>
      </c>
      <c r="L232" s="201"/>
      <c r="M232" s="202">
        <v>129.69999999999999</v>
      </c>
      <c r="N232" s="194"/>
      <c r="O232" s="212"/>
      <c r="P232" s="154">
        <v>2189</v>
      </c>
      <c r="Y232" s="42"/>
    </row>
    <row r="233" spans="2:25" ht="14.25" customHeight="1" x14ac:dyDescent="0.25">
      <c r="B233" s="34">
        <v>44769</v>
      </c>
      <c r="C233" s="135">
        <v>1710</v>
      </c>
      <c r="D233" s="136">
        <v>71.17</v>
      </c>
      <c r="E233" s="144" t="s">
        <v>199</v>
      </c>
      <c r="F233" s="211"/>
      <c r="G233" s="139"/>
      <c r="H233" s="140"/>
      <c r="I233" s="140">
        <v>48.44</v>
      </c>
      <c r="J233" s="199">
        <v>14.47</v>
      </c>
      <c r="K233" s="245" t="s">
        <v>199</v>
      </c>
      <c r="L233" s="201"/>
      <c r="M233" s="202">
        <v>110.05</v>
      </c>
      <c r="N233" s="260">
        <v>120.87</v>
      </c>
      <c r="O233" s="212"/>
      <c r="P233" s="154">
        <v>2094</v>
      </c>
      <c r="Y233" s="42"/>
    </row>
    <row r="234" spans="2:25" ht="14.25" customHeight="1" x14ac:dyDescent="0.25">
      <c r="B234" s="34">
        <v>44770</v>
      </c>
      <c r="C234" s="135">
        <v>1809</v>
      </c>
      <c r="D234" s="136">
        <v>102.5</v>
      </c>
      <c r="E234" s="144" t="s">
        <v>199</v>
      </c>
      <c r="F234" s="211"/>
      <c r="G234" s="139"/>
      <c r="H234" s="140"/>
      <c r="I234" s="140">
        <v>101.07</v>
      </c>
      <c r="J234" s="199">
        <v>17.079999999999998</v>
      </c>
      <c r="K234" s="245" t="s">
        <v>199</v>
      </c>
      <c r="L234" s="201"/>
      <c r="M234" s="202">
        <v>118.37</v>
      </c>
      <c r="N234" s="194"/>
      <c r="O234" s="212"/>
      <c r="P234" s="154">
        <v>2148</v>
      </c>
      <c r="Y234" s="42"/>
    </row>
    <row r="235" spans="2:25" ht="14.25" customHeight="1" x14ac:dyDescent="0.25">
      <c r="B235" s="34">
        <v>44771</v>
      </c>
      <c r="C235" s="135">
        <v>1761</v>
      </c>
      <c r="D235" s="136">
        <v>120.29</v>
      </c>
      <c r="E235" s="144" t="s">
        <v>199</v>
      </c>
      <c r="F235" s="211"/>
      <c r="G235" s="139"/>
      <c r="H235" s="140"/>
      <c r="I235" s="140">
        <v>97.62</v>
      </c>
      <c r="J235" s="199">
        <v>23.78</v>
      </c>
      <c r="K235" s="245" t="s">
        <v>199</v>
      </c>
      <c r="L235" s="201"/>
      <c r="M235" s="202">
        <v>160.22999999999999</v>
      </c>
      <c r="N235" s="194"/>
      <c r="O235" s="212"/>
      <c r="P235" s="154">
        <v>2163</v>
      </c>
      <c r="Y235" s="42"/>
    </row>
    <row r="236" spans="2:25" ht="14.25" customHeight="1" x14ac:dyDescent="0.25">
      <c r="B236" s="34">
        <v>44772</v>
      </c>
      <c r="C236" s="135">
        <v>2111</v>
      </c>
      <c r="D236" s="136">
        <v>109.61</v>
      </c>
      <c r="E236" s="144" t="s">
        <v>199</v>
      </c>
      <c r="F236" s="211"/>
      <c r="G236" s="139"/>
      <c r="H236" s="140"/>
      <c r="I236" s="140">
        <v>94.4</v>
      </c>
      <c r="J236" s="199">
        <v>31.41</v>
      </c>
      <c r="K236" s="245" t="s">
        <v>199</v>
      </c>
      <c r="L236" s="201"/>
      <c r="M236" s="202">
        <v>137.41999999999999</v>
      </c>
      <c r="N236" s="194"/>
      <c r="O236" s="212"/>
      <c r="P236" s="154">
        <v>2484</v>
      </c>
      <c r="Y236" s="42"/>
    </row>
    <row r="237" spans="2:25" ht="14.25" customHeight="1" x14ac:dyDescent="0.25">
      <c r="B237" s="34">
        <v>44773</v>
      </c>
      <c r="C237" s="135">
        <v>1167</v>
      </c>
      <c r="D237" s="136">
        <v>70.22</v>
      </c>
      <c r="E237" s="144" t="s">
        <v>199</v>
      </c>
      <c r="F237" s="211"/>
      <c r="G237" s="139"/>
      <c r="H237" s="140"/>
      <c r="I237" s="140">
        <v>49.27</v>
      </c>
      <c r="J237" s="199">
        <v>76.37</v>
      </c>
      <c r="K237" s="245" t="s">
        <v>199</v>
      </c>
      <c r="L237" s="201"/>
      <c r="M237" s="202">
        <v>124.09</v>
      </c>
      <c r="N237" s="194"/>
      <c r="O237" s="212"/>
      <c r="P237" s="154">
        <v>1487</v>
      </c>
      <c r="Y237" s="42"/>
    </row>
    <row r="238" spans="2:25" ht="14.25" customHeight="1" x14ac:dyDescent="0.25">
      <c r="B238" s="34">
        <v>44774</v>
      </c>
      <c r="C238" s="135">
        <v>1448</v>
      </c>
      <c r="D238" s="136">
        <v>68.75</v>
      </c>
      <c r="E238" s="144" t="s">
        <v>199</v>
      </c>
      <c r="F238" s="211"/>
      <c r="G238" s="139"/>
      <c r="H238" s="140"/>
      <c r="I238" s="140">
        <v>105.58</v>
      </c>
      <c r="J238" s="199">
        <v>31.53</v>
      </c>
      <c r="K238" s="245" t="s">
        <v>199</v>
      </c>
      <c r="L238" s="201"/>
      <c r="M238" s="202">
        <v>98.9</v>
      </c>
      <c r="N238" s="194"/>
      <c r="O238" s="212"/>
      <c r="P238" s="154">
        <v>1753</v>
      </c>
      <c r="Y238" s="42"/>
    </row>
    <row r="239" spans="2:25" ht="14.25" customHeight="1" x14ac:dyDescent="0.25">
      <c r="B239" s="34">
        <v>44775</v>
      </c>
      <c r="C239" s="135">
        <v>1601</v>
      </c>
      <c r="D239" s="136">
        <v>64.56</v>
      </c>
      <c r="E239" s="144" t="s">
        <v>199</v>
      </c>
      <c r="F239" s="211"/>
      <c r="G239" s="139"/>
      <c r="H239" s="140"/>
      <c r="I239" s="140">
        <v>90.02</v>
      </c>
      <c r="J239" s="199">
        <v>10.95</v>
      </c>
      <c r="K239" s="245" t="s">
        <v>199</v>
      </c>
      <c r="L239" s="201"/>
      <c r="M239" s="202">
        <v>88.91</v>
      </c>
      <c r="N239" s="282"/>
      <c r="O239" s="212"/>
      <c r="P239" s="154">
        <v>1855</v>
      </c>
      <c r="Y239" s="42"/>
    </row>
    <row r="240" spans="2:25" ht="14.25" customHeight="1" x14ac:dyDescent="0.25">
      <c r="B240" s="34">
        <v>44776</v>
      </c>
      <c r="C240" s="135">
        <v>1704</v>
      </c>
      <c r="D240" s="136" t="s">
        <v>46</v>
      </c>
      <c r="E240" s="144" t="s">
        <v>199</v>
      </c>
      <c r="F240" s="211"/>
      <c r="G240" s="139" t="s">
        <v>37</v>
      </c>
      <c r="H240" s="140" t="s">
        <v>37</v>
      </c>
      <c r="I240" s="140">
        <v>128.11000000000001</v>
      </c>
      <c r="J240" s="199">
        <v>10.4</v>
      </c>
      <c r="K240" s="245" t="s">
        <v>199</v>
      </c>
      <c r="L240" s="201" t="s">
        <v>24</v>
      </c>
      <c r="M240" s="202">
        <v>118.2</v>
      </c>
      <c r="N240" s="200">
        <v>86.43</v>
      </c>
      <c r="O240" s="212"/>
      <c r="P240" s="154">
        <v>2047</v>
      </c>
      <c r="Y240" s="42"/>
    </row>
    <row r="241" spans="2:25" ht="14.25" customHeight="1" x14ac:dyDescent="0.25">
      <c r="B241" s="34">
        <v>44777</v>
      </c>
      <c r="C241" s="135">
        <v>1247</v>
      </c>
      <c r="D241" s="136" t="s">
        <v>46</v>
      </c>
      <c r="E241" s="144" t="s">
        <v>199</v>
      </c>
      <c r="F241" s="211"/>
      <c r="G241" s="139"/>
      <c r="H241" s="140"/>
      <c r="I241" s="140">
        <v>118.36</v>
      </c>
      <c r="J241" s="199">
        <v>17.93</v>
      </c>
      <c r="K241" s="245" t="s">
        <v>199</v>
      </c>
      <c r="L241" s="201"/>
      <c r="M241" s="202">
        <v>116.88</v>
      </c>
      <c r="N241" s="282"/>
      <c r="O241" s="212"/>
      <c r="P241" s="154">
        <v>1500</v>
      </c>
      <c r="Y241" s="42"/>
    </row>
    <row r="242" spans="2:25" ht="14.25" customHeight="1" x14ac:dyDescent="0.25">
      <c r="B242" s="34">
        <v>44778</v>
      </c>
      <c r="C242" s="135">
        <v>1584</v>
      </c>
      <c r="D242" s="136" t="s">
        <v>46</v>
      </c>
      <c r="E242" s="144" t="s">
        <v>199</v>
      </c>
      <c r="F242" s="211"/>
      <c r="G242" s="139"/>
      <c r="H242" s="140"/>
      <c r="I242" s="140">
        <v>123.6</v>
      </c>
      <c r="J242" s="199">
        <v>26.16</v>
      </c>
      <c r="K242" s="245" t="s">
        <v>199</v>
      </c>
      <c r="L242" s="201"/>
      <c r="M242" s="202">
        <v>122.86</v>
      </c>
      <c r="N242" s="282"/>
      <c r="O242" s="212"/>
      <c r="P242" s="154">
        <v>1857</v>
      </c>
      <c r="Y242" s="42"/>
    </row>
    <row r="243" spans="2:25" ht="14.25" customHeight="1" x14ac:dyDescent="0.25">
      <c r="B243" s="34">
        <v>44779</v>
      </c>
      <c r="C243" s="135">
        <v>1588</v>
      </c>
      <c r="D243" s="136" t="s">
        <v>46</v>
      </c>
      <c r="E243" s="144" t="s">
        <v>199</v>
      </c>
      <c r="F243" s="211"/>
      <c r="G243" s="139"/>
      <c r="H243" s="140"/>
      <c r="I243" s="140">
        <v>145.19999999999999</v>
      </c>
      <c r="J243" s="199">
        <v>22</v>
      </c>
      <c r="K243" s="245" t="s">
        <v>199</v>
      </c>
      <c r="L243" s="201"/>
      <c r="M243" s="202">
        <v>113.88</v>
      </c>
      <c r="N243" s="282"/>
      <c r="O243" s="212"/>
      <c r="P243" s="154">
        <v>1810</v>
      </c>
      <c r="Y243" s="42"/>
    </row>
    <row r="244" spans="2:25" ht="14.25" customHeight="1" x14ac:dyDescent="0.25">
      <c r="B244" s="34">
        <v>44780</v>
      </c>
      <c r="C244" s="135">
        <v>1353</v>
      </c>
      <c r="D244" s="136" t="s">
        <v>46</v>
      </c>
      <c r="E244" s="144" t="s">
        <v>199</v>
      </c>
      <c r="F244" s="211"/>
      <c r="G244" s="139"/>
      <c r="H244" s="140"/>
      <c r="I244" s="140">
        <v>110</v>
      </c>
      <c r="J244" s="199">
        <v>14.3</v>
      </c>
      <c r="K244" s="245" t="s">
        <v>199</v>
      </c>
      <c r="L244" s="201"/>
      <c r="M244" s="202">
        <v>121.85</v>
      </c>
      <c r="N244" s="194"/>
      <c r="O244" s="212"/>
      <c r="P244" s="154">
        <v>1599</v>
      </c>
      <c r="Y244" s="42"/>
    </row>
    <row r="245" spans="2:25" ht="14.25" customHeight="1" x14ac:dyDescent="0.25">
      <c r="B245" s="34">
        <v>44781</v>
      </c>
      <c r="C245" s="135">
        <v>1970</v>
      </c>
      <c r="D245" s="136" t="s">
        <v>46</v>
      </c>
      <c r="E245" s="144" t="s">
        <v>199</v>
      </c>
      <c r="F245" s="211"/>
      <c r="G245" s="139"/>
      <c r="H245" s="140"/>
      <c r="I245" s="140">
        <v>93.54</v>
      </c>
      <c r="J245" s="199">
        <v>20.07</v>
      </c>
      <c r="K245" s="245" t="s">
        <v>199</v>
      </c>
      <c r="L245" s="201"/>
      <c r="M245" s="202">
        <v>135.29</v>
      </c>
      <c r="N245" s="194"/>
      <c r="O245" s="212"/>
      <c r="P245" s="154">
        <v>2219</v>
      </c>
      <c r="Y245" s="42"/>
    </row>
    <row r="246" spans="2:25" ht="14.25" customHeight="1" x14ac:dyDescent="0.25">
      <c r="B246" s="34">
        <v>44782</v>
      </c>
      <c r="C246" s="135">
        <v>1854</v>
      </c>
      <c r="D246" s="136" t="s">
        <v>46</v>
      </c>
      <c r="E246" s="144" t="s">
        <v>199</v>
      </c>
      <c r="F246" s="211"/>
      <c r="G246" s="139"/>
      <c r="H246" s="140"/>
      <c r="I246" s="140">
        <v>72.64</v>
      </c>
      <c r="J246" s="199">
        <v>20.64</v>
      </c>
      <c r="K246" s="245" t="s">
        <v>199</v>
      </c>
      <c r="L246" s="201"/>
      <c r="M246" s="202">
        <v>107.03</v>
      </c>
      <c r="N246" s="194"/>
      <c r="O246" s="212"/>
      <c r="P246" s="154">
        <v>2055</v>
      </c>
      <c r="Y246" s="42"/>
    </row>
    <row r="247" spans="2:25" ht="14.25" customHeight="1" x14ac:dyDescent="0.25">
      <c r="B247" s="34">
        <v>44783</v>
      </c>
      <c r="C247" s="135">
        <v>1670</v>
      </c>
      <c r="D247" s="136" t="s">
        <v>46</v>
      </c>
      <c r="E247" s="144" t="s">
        <v>199</v>
      </c>
      <c r="F247" s="211"/>
      <c r="G247" s="139" t="s">
        <v>37</v>
      </c>
      <c r="H247" s="140" t="s">
        <v>37</v>
      </c>
      <c r="I247" s="140">
        <v>86.44</v>
      </c>
      <c r="J247" s="199">
        <v>32.56</v>
      </c>
      <c r="K247" s="245" t="s">
        <v>199</v>
      </c>
      <c r="L247" s="201" t="s">
        <v>24</v>
      </c>
      <c r="M247" s="202">
        <v>114.11</v>
      </c>
      <c r="N247" s="200">
        <v>102.26</v>
      </c>
      <c r="O247" s="212"/>
      <c r="P247" s="154">
        <v>2005</v>
      </c>
      <c r="Y247" s="42"/>
    </row>
    <row r="248" spans="2:25" ht="14.25" customHeight="1" x14ac:dyDescent="0.25">
      <c r="B248" s="34">
        <v>44784</v>
      </c>
      <c r="C248" s="135">
        <v>1129</v>
      </c>
      <c r="D248" s="136" t="s">
        <v>46</v>
      </c>
      <c r="E248" s="144" t="s">
        <v>199</v>
      </c>
      <c r="F248" s="211"/>
      <c r="G248" s="139"/>
      <c r="H248" s="140"/>
      <c r="I248" s="140">
        <v>89.61</v>
      </c>
      <c r="J248" s="199">
        <v>27.99</v>
      </c>
      <c r="K248" s="245" t="s">
        <v>199</v>
      </c>
      <c r="L248" s="201"/>
      <c r="M248" s="202">
        <v>63.47</v>
      </c>
      <c r="N248" s="282"/>
      <c r="O248" s="212"/>
      <c r="P248" s="154">
        <v>1310</v>
      </c>
      <c r="Y248" s="42"/>
    </row>
    <row r="249" spans="2:25" ht="14.25" customHeight="1" x14ac:dyDescent="0.25">
      <c r="B249" s="34">
        <v>44785</v>
      </c>
      <c r="C249" s="135">
        <v>1514</v>
      </c>
      <c r="D249" s="136" t="s">
        <v>46</v>
      </c>
      <c r="E249" s="144" t="s">
        <v>199</v>
      </c>
      <c r="F249" s="211"/>
      <c r="G249" s="139"/>
      <c r="H249" s="140"/>
      <c r="I249" s="140">
        <v>72.900000000000006</v>
      </c>
      <c r="J249" s="199">
        <v>12.01</v>
      </c>
      <c r="K249" s="245" t="s">
        <v>199</v>
      </c>
      <c r="L249" s="201"/>
      <c r="M249" s="202">
        <v>74.400000000000006</v>
      </c>
      <c r="N249" s="282"/>
      <c r="O249" s="212"/>
      <c r="P249" s="154">
        <v>1674</v>
      </c>
      <c r="Y249" s="42"/>
    </row>
    <row r="250" spans="2:25" ht="14.25" customHeight="1" x14ac:dyDescent="0.25">
      <c r="B250" s="34">
        <v>44786</v>
      </c>
      <c r="C250" s="135">
        <v>1555</v>
      </c>
      <c r="D250" s="136" t="s">
        <v>46</v>
      </c>
      <c r="E250" s="144" t="s">
        <v>199</v>
      </c>
      <c r="F250" s="211"/>
      <c r="G250" s="139"/>
      <c r="H250" s="140"/>
      <c r="I250" s="140">
        <v>86.02</v>
      </c>
      <c r="J250" s="199">
        <v>11.71</v>
      </c>
      <c r="K250" s="245" t="s">
        <v>199</v>
      </c>
      <c r="L250" s="201"/>
      <c r="M250" s="202">
        <v>70.650000000000006</v>
      </c>
      <c r="N250" s="282"/>
      <c r="O250" s="212"/>
      <c r="P250" s="154">
        <v>1724</v>
      </c>
      <c r="Y250" s="42"/>
    </row>
    <row r="251" spans="2:25" ht="14.25" customHeight="1" x14ac:dyDescent="0.25">
      <c r="B251" s="34">
        <v>44787</v>
      </c>
      <c r="C251" s="135">
        <v>1509</v>
      </c>
      <c r="D251" s="136" t="s">
        <v>46</v>
      </c>
      <c r="E251" s="144" t="s">
        <v>199</v>
      </c>
      <c r="F251" s="211"/>
      <c r="G251" s="139"/>
      <c r="H251" s="140"/>
      <c r="I251" s="140">
        <v>74.72</v>
      </c>
      <c r="J251" s="199">
        <v>10.45</v>
      </c>
      <c r="K251" s="245" t="s">
        <v>199</v>
      </c>
      <c r="L251" s="201"/>
      <c r="M251" s="202">
        <v>65.72</v>
      </c>
      <c r="N251" s="282"/>
      <c r="O251" s="212"/>
      <c r="P251" s="154">
        <v>1659</v>
      </c>
      <c r="Y251" s="42"/>
    </row>
    <row r="252" spans="2:25" ht="14.25" customHeight="1" x14ac:dyDescent="0.25">
      <c r="B252" s="34">
        <v>44788</v>
      </c>
      <c r="C252" s="135">
        <v>1987</v>
      </c>
      <c r="D252" s="136" t="s">
        <v>46</v>
      </c>
      <c r="E252" s="144" t="s">
        <v>199</v>
      </c>
      <c r="F252" s="211"/>
      <c r="G252" s="139"/>
      <c r="H252" s="140"/>
      <c r="I252" s="140">
        <v>62.08</v>
      </c>
      <c r="J252" s="199">
        <v>10.26</v>
      </c>
      <c r="K252" s="245" t="s">
        <v>199</v>
      </c>
      <c r="L252" s="201"/>
      <c r="M252" s="202">
        <v>68.400000000000006</v>
      </c>
      <c r="N252" s="282"/>
      <c r="O252" s="212"/>
      <c r="P252" s="154">
        <v>2128</v>
      </c>
      <c r="Y252" s="42"/>
    </row>
    <row r="253" spans="2:25" ht="14.25" customHeight="1" x14ac:dyDescent="0.25">
      <c r="B253" s="34">
        <v>44789</v>
      </c>
      <c r="C253" s="135">
        <v>2245</v>
      </c>
      <c r="D253" s="136" t="s">
        <v>46</v>
      </c>
      <c r="E253" s="144" t="s">
        <v>199</v>
      </c>
      <c r="F253" s="211"/>
      <c r="G253" s="139"/>
      <c r="H253" s="140"/>
      <c r="I253" s="140">
        <v>79.05</v>
      </c>
      <c r="J253" s="199">
        <v>16.12</v>
      </c>
      <c r="K253" s="245" t="s">
        <v>199</v>
      </c>
      <c r="L253" s="201"/>
      <c r="M253" s="202">
        <v>127.9</v>
      </c>
      <c r="N253" s="282"/>
      <c r="O253" s="212"/>
      <c r="P253" s="154">
        <v>2468</v>
      </c>
      <c r="Y253" s="42"/>
    </row>
    <row r="254" spans="2:25" ht="14.25" customHeight="1" x14ac:dyDescent="0.25">
      <c r="B254" s="34">
        <v>44790</v>
      </c>
      <c r="C254" s="135">
        <v>1386</v>
      </c>
      <c r="D254" s="136" t="s">
        <v>46</v>
      </c>
      <c r="E254" s="144" t="s">
        <v>199</v>
      </c>
      <c r="F254" s="211"/>
      <c r="G254" s="139" t="s">
        <v>37</v>
      </c>
      <c r="H254" s="140" t="s">
        <v>37</v>
      </c>
      <c r="I254" s="140">
        <v>102.76</v>
      </c>
      <c r="J254" s="199">
        <v>3.48</v>
      </c>
      <c r="K254" s="245" t="s">
        <v>199</v>
      </c>
      <c r="L254" s="201" t="s">
        <v>24</v>
      </c>
      <c r="M254" s="202">
        <v>72.81</v>
      </c>
      <c r="N254" s="200">
        <v>114.18</v>
      </c>
      <c r="O254" s="212"/>
      <c r="P254" s="154">
        <v>1679</v>
      </c>
      <c r="Y254" s="42"/>
    </row>
    <row r="255" spans="2:25" ht="14.25" customHeight="1" x14ac:dyDescent="0.25">
      <c r="B255" s="34">
        <v>44791</v>
      </c>
      <c r="C255" s="135">
        <v>1346</v>
      </c>
      <c r="D255" s="136" t="s">
        <v>46</v>
      </c>
      <c r="E255" s="144" t="s">
        <v>199</v>
      </c>
      <c r="F255" s="211"/>
      <c r="G255" s="139"/>
      <c r="H255" s="140"/>
      <c r="I255" s="140">
        <v>86.22</v>
      </c>
      <c r="J255" s="199">
        <v>15.11</v>
      </c>
      <c r="K255" s="245" t="s">
        <v>199</v>
      </c>
      <c r="L255" s="201"/>
      <c r="M255" s="202">
        <v>86.06</v>
      </c>
      <c r="N255" s="282"/>
      <c r="O255" s="212"/>
      <c r="P255" s="154">
        <v>1536</v>
      </c>
      <c r="Y255" s="42"/>
    </row>
    <row r="256" spans="2:25" ht="14.25" customHeight="1" x14ac:dyDescent="0.25">
      <c r="B256" s="34">
        <v>44792</v>
      </c>
      <c r="C256" s="135">
        <v>1188</v>
      </c>
      <c r="D256" s="136" t="s">
        <v>46</v>
      </c>
      <c r="E256" s="144" t="s">
        <v>199</v>
      </c>
      <c r="F256" s="211"/>
      <c r="G256" s="139"/>
      <c r="H256" s="140"/>
      <c r="I256" s="140">
        <v>85.75</v>
      </c>
      <c r="J256" s="199">
        <v>9.7899999999999991</v>
      </c>
      <c r="K256" s="245" t="s">
        <v>199</v>
      </c>
      <c r="L256" s="201"/>
      <c r="M256" s="202">
        <v>70.599999999999994</v>
      </c>
      <c r="N256" s="282"/>
      <c r="O256" s="212"/>
      <c r="P256" s="154">
        <v>1354</v>
      </c>
      <c r="Y256" s="42"/>
    </row>
    <row r="257" spans="2:25" ht="14.25" customHeight="1" x14ac:dyDescent="0.25">
      <c r="B257" s="34">
        <v>44793</v>
      </c>
      <c r="C257" s="135">
        <v>1122</v>
      </c>
      <c r="D257" s="136" t="s">
        <v>46</v>
      </c>
      <c r="E257" s="144" t="s">
        <v>199</v>
      </c>
      <c r="F257" s="211"/>
      <c r="G257" s="139"/>
      <c r="H257" s="140"/>
      <c r="I257" s="140">
        <v>96.08</v>
      </c>
      <c r="J257" s="199">
        <v>12.41</v>
      </c>
      <c r="K257" s="245" t="s">
        <v>199</v>
      </c>
      <c r="L257" s="201"/>
      <c r="M257" s="202">
        <v>50.25</v>
      </c>
      <c r="N257" s="282"/>
      <c r="O257" s="212"/>
      <c r="P257" s="154">
        <v>1281</v>
      </c>
      <c r="Y257" s="42"/>
    </row>
    <row r="258" spans="2:25" ht="14.25" customHeight="1" x14ac:dyDescent="0.25">
      <c r="B258" s="34">
        <v>44794</v>
      </c>
      <c r="C258" s="135">
        <v>1067</v>
      </c>
      <c r="D258" s="136" t="s">
        <v>46</v>
      </c>
      <c r="E258" s="144" t="s">
        <v>199</v>
      </c>
      <c r="F258" s="211"/>
      <c r="G258" s="139"/>
      <c r="H258" s="140"/>
      <c r="I258" s="140">
        <v>70.94</v>
      </c>
      <c r="J258" s="199">
        <v>10.63</v>
      </c>
      <c r="K258" s="245" t="s">
        <v>199</v>
      </c>
      <c r="L258" s="201"/>
      <c r="M258" s="202">
        <v>69.72</v>
      </c>
      <c r="N258" s="282"/>
      <c r="O258" s="212"/>
      <c r="P258" s="154">
        <v>1219</v>
      </c>
      <c r="Y258" s="42"/>
    </row>
    <row r="259" spans="2:25" ht="14.25" customHeight="1" x14ac:dyDescent="0.25">
      <c r="B259" s="34">
        <v>44795</v>
      </c>
      <c r="C259" s="135">
        <v>984</v>
      </c>
      <c r="D259" s="136" t="s">
        <v>46</v>
      </c>
      <c r="E259" s="144" t="s">
        <v>199</v>
      </c>
      <c r="F259" s="211"/>
      <c r="G259" s="139"/>
      <c r="H259" s="140"/>
      <c r="I259" s="140">
        <v>63.07</v>
      </c>
      <c r="J259" s="199">
        <v>11.53</v>
      </c>
      <c r="K259" s="245" t="s">
        <v>199</v>
      </c>
      <c r="L259" s="201"/>
      <c r="M259" s="202">
        <v>105.6</v>
      </c>
      <c r="N259" s="282"/>
      <c r="O259" s="212"/>
      <c r="P259" s="154">
        <v>1164</v>
      </c>
      <c r="Y259" s="42"/>
    </row>
    <row r="260" spans="2:25" ht="14.25" customHeight="1" x14ac:dyDescent="0.25">
      <c r="B260" s="34">
        <v>44796</v>
      </c>
      <c r="C260" s="135">
        <v>1057</v>
      </c>
      <c r="D260" s="136" t="s">
        <v>46</v>
      </c>
      <c r="E260" s="144" t="s">
        <v>199</v>
      </c>
      <c r="F260" s="211"/>
      <c r="G260" s="139"/>
      <c r="H260" s="140"/>
      <c r="I260" s="140">
        <v>66.260000000000005</v>
      </c>
      <c r="J260" s="199">
        <v>11.94</v>
      </c>
      <c r="K260" s="245" t="s">
        <v>199</v>
      </c>
      <c r="L260" s="201"/>
      <c r="M260" s="202">
        <v>168.86</v>
      </c>
      <c r="N260" s="282"/>
      <c r="O260" s="212"/>
      <c r="P260" s="154">
        <v>1304</v>
      </c>
      <c r="Y260" s="42"/>
    </row>
    <row r="261" spans="2:25" ht="14.25" customHeight="1" x14ac:dyDescent="0.25">
      <c r="B261" s="34">
        <v>44797</v>
      </c>
      <c r="C261" s="135">
        <v>1201</v>
      </c>
      <c r="D261" s="136" t="s">
        <v>46</v>
      </c>
      <c r="E261" s="121" t="s">
        <v>199</v>
      </c>
      <c r="F261" s="53"/>
      <c r="G261" s="122" t="s">
        <v>37</v>
      </c>
      <c r="H261" s="118" t="s">
        <v>37</v>
      </c>
      <c r="I261" s="140">
        <v>100.04</v>
      </c>
      <c r="J261" s="199">
        <v>11.35</v>
      </c>
      <c r="K261" s="245" t="s">
        <v>199</v>
      </c>
      <c r="L261" s="192"/>
      <c r="M261" s="202">
        <v>170.32</v>
      </c>
      <c r="N261" s="200">
        <v>230.12</v>
      </c>
      <c r="P261" s="57">
        <v>1713</v>
      </c>
      <c r="Y261" s="42"/>
    </row>
    <row r="262" spans="2:25" ht="14.25" customHeight="1" x14ac:dyDescent="0.25">
      <c r="B262" s="34">
        <v>44798</v>
      </c>
      <c r="C262" s="135">
        <v>1048</v>
      </c>
      <c r="D262" s="136" t="s">
        <v>46</v>
      </c>
      <c r="E262" s="144" t="s">
        <v>199</v>
      </c>
      <c r="F262" s="211"/>
      <c r="G262" s="139"/>
      <c r="H262" s="140"/>
      <c r="I262" s="140">
        <v>71.959999999999994</v>
      </c>
      <c r="J262" s="199">
        <v>19.73</v>
      </c>
      <c r="K262" s="245" t="s">
        <v>199</v>
      </c>
      <c r="L262" s="201"/>
      <c r="M262" s="202">
        <v>150.69</v>
      </c>
      <c r="N262" s="194"/>
      <c r="O262" s="212"/>
      <c r="P262" s="154">
        <v>1290</v>
      </c>
      <c r="Y262" s="42"/>
    </row>
    <row r="263" spans="2:25" ht="14.25" customHeight="1" x14ac:dyDescent="0.25">
      <c r="B263" s="34">
        <v>44799</v>
      </c>
      <c r="C263" s="135">
        <v>1064</v>
      </c>
      <c r="D263" s="136" t="s">
        <v>46</v>
      </c>
      <c r="E263" s="144" t="s">
        <v>199</v>
      </c>
      <c r="F263" s="211"/>
      <c r="G263" s="139"/>
      <c r="H263" s="140"/>
      <c r="I263" s="140">
        <v>76.489999999999995</v>
      </c>
      <c r="J263" s="199">
        <v>19.72</v>
      </c>
      <c r="K263" s="245" t="s">
        <v>199</v>
      </c>
      <c r="L263" s="201"/>
      <c r="M263" s="202">
        <v>203.85</v>
      </c>
      <c r="N263" s="194"/>
      <c r="O263" s="212"/>
      <c r="P263" s="154">
        <v>1364</v>
      </c>
      <c r="Y263" s="42"/>
    </row>
    <row r="264" spans="2:25" ht="14.25" customHeight="1" x14ac:dyDescent="0.25">
      <c r="B264" s="34">
        <v>44800</v>
      </c>
      <c r="C264" s="135">
        <v>988</v>
      </c>
      <c r="D264" s="136" t="s">
        <v>46</v>
      </c>
      <c r="E264" s="144" t="s">
        <v>199</v>
      </c>
      <c r="F264" s="211"/>
      <c r="G264" s="139"/>
      <c r="H264" s="140"/>
      <c r="I264" s="140">
        <v>76.099999999999994</v>
      </c>
      <c r="J264" s="199">
        <v>21.88</v>
      </c>
      <c r="K264" s="245" t="s">
        <v>199</v>
      </c>
      <c r="L264" s="201"/>
      <c r="M264" s="202">
        <v>312.33999999999997</v>
      </c>
      <c r="N264" s="194"/>
      <c r="O264" s="212"/>
      <c r="P264" s="154">
        <v>1398</v>
      </c>
      <c r="Y264" s="42"/>
    </row>
    <row r="265" spans="2:25" ht="14.25" customHeight="1" x14ac:dyDescent="0.25">
      <c r="B265" s="34">
        <v>44801</v>
      </c>
      <c r="C265" s="135">
        <v>1186</v>
      </c>
      <c r="D265" s="136" t="s">
        <v>46</v>
      </c>
      <c r="E265" s="144" t="s">
        <v>199</v>
      </c>
      <c r="F265" s="211"/>
      <c r="G265" s="139"/>
      <c r="H265" s="140"/>
      <c r="I265" s="140">
        <v>90.1</v>
      </c>
      <c r="J265" s="199">
        <v>20.440000000000001</v>
      </c>
      <c r="K265" s="245" t="s">
        <v>199</v>
      </c>
      <c r="L265" s="201"/>
      <c r="M265" s="202">
        <v>256.25</v>
      </c>
      <c r="N265" s="194"/>
      <c r="O265" s="212"/>
      <c r="P265" s="154">
        <v>1553</v>
      </c>
      <c r="Y265" s="42"/>
    </row>
    <row r="266" spans="2:25" ht="14.25" customHeight="1" x14ac:dyDescent="0.25">
      <c r="B266" s="34">
        <v>44802</v>
      </c>
      <c r="C266" s="135">
        <v>870</v>
      </c>
      <c r="D266" s="136" t="s">
        <v>46</v>
      </c>
      <c r="E266" s="144" t="s">
        <v>199</v>
      </c>
      <c r="F266" s="211"/>
      <c r="G266" s="139"/>
      <c r="H266" s="140"/>
      <c r="I266" s="140">
        <v>84.45</v>
      </c>
      <c r="J266" s="199">
        <v>31.85</v>
      </c>
      <c r="K266" s="245" t="s">
        <v>199</v>
      </c>
      <c r="L266" s="201"/>
      <c r="M266" s="202">
        <v>315.82</v>
      </c>
      <c r="N266" s="194"/>
      <c r="O266" s="212"/>
      <c r="P266" s="154">
        <v>1302</v>
      </c>
      <c r="Y266" s="42"/>
    </row>
    <row r="267" spans="2:25" ht="14.25" customHeight="1" x14ac:dyDescent="0.25">
      <c r="B267" s="34">
        <v>44803</v>
      </c>
      <c r="C267" s="135">
        <v>938</v>
      </c>
      <c r="D267" s="136" t="s">
        <v>46</v>
      </c>
      <c r="E267" s="144" t="s">
        <v>199</v>
      </c>
      <c r="F267" s="211"/>
      <c r="G267" s="139"/>
      <c r="H267" s="140"/>
      <c r="I267" s="140">
        <v>88.71</v>
      </c>
      <c r="J267" s="199">
        <v>36.71</v>
      </c>
      <c r="K267" s="245" t="s">
        <v>199</v>
      </c>
      <c r="L267" s="201"/>
      <c r="M267" s="202">
        <v>170.02</v>
      </c>
      <c r="N267" s="194"/>
      <c r="O267" s="212"/>
      <c r="P267" s="154">
        <v>1233</v>
      </c>
      <c r="Y267" s="42"/>
    </row>
    <row r="268" spans="2:25" ht="14.25" customHeight="1" x14ac:dyDescent="0.25">
      <c r="B268" s="34">
        <v>44804</v>
      </c>
      <c r="C268" s="135">
        <v>1189</v>
      </c>
      <c r="D268" s="136" t="s">
        <v>46</v>
      </c>
      <c r="E268" s="121" t="s">
        <v>199</v>
      </c>
      <c r="F268" s="53"/>
      <c r="G268" s="122" t="s">
        <v>37</v>
      </c>
      <c r="H268" s="118" t="s">
        <v>37</v>
      </c>
      <c r="I268" s="140">
        <v>109.72</v>
      </c>
      <c r="J268" s="199">
        <v>56.62</v>
      </c>
      <c r="K268" s="245" t="s">
        <v>199</v>
      </c>
      <c r="L268" s="192"/>
      <c r="M268" s="202">
        <v>237.81</v>
      </c>
      <c r="N268" s="200">
        <v>145.28</v>
      </c>
      <c r="P268" s="57">
        <v>1738</v>
      </c>
      <c r="Y268" s="42"/>
    </row>
    <row r="269" spans="2:25" s="212" customFormat="1" x14ac:dyDescent="0.25">
      <c r="B269" s="285">
        <v>44805</v>
      </c>
      <c r="C269" s="135">
        <v>1002</v>
      </c>
      <c r="D269" s="136" t="s">
        <v>46</v>
      </c>
      <c r="E269" s="144" t="s">
        <v>199</v>
      </c>
      <c r="F269" s="211"/>
      <c r="G269" s="139"/>
      <c r="H269" s="140"/>
      <c r="I269" s="140">
        <v>90.75</v>
      </c>
      <c r="J269" s="199">
        <v>31.37</v>
      </c>
      <c r="K269" s="245" t="s">
        <v>199</v>
      </c>
      <c r="L269" s="201"/>
      <c r="M269" s="202">
        <v>138.58000000000001</v>
      </c>
      <c r="N269" s="200"/>
      <c r="P269" s="154">
        <v>1263</v>
      </c>
      <c r="Y269" s="286"/>
    </row>
    <row r="270" spans="2:25" ht="14.25" customHeight="1" x14ac:dyDescent="0.25">
      <c r="B270" s="34">
        <v>44806</v>
      </c>
      <c r="C270" s="135">
        <v>873</v>
      </c>
      <c r="D270" s="136" t="s">
        <v>46</v>
      </c>
      <c r="E270" s="144" t="s">
        <v>199</v>
      </c>
      <c r="F270" s="211"/>
      <c r="G270" s="139"/>
      <c r="H270" s="140"/>
      <c r="I270" s="140">
        <v>92.61</v>
      </c>
      <c r="J270" s="199">
        <v>22.06</v>
      </c>
      <c r="K270" s="245" t="s">
        <v>199</v>
      </c>
      <c r="L270" s="201"/>
      <c r="M270" s="202">
        <v>173.34</v>
      </c>
      <c r="N270" s="200"/>
      <c r="O270" s="212"/>
      <c r="P270" s="154">
        <v>1161</v>
      </c>
      <c r="Y270" s="42"/>
    </row>
    <row r="271" spans="2:25" ht="14.25" customHeight="1" x14ac:dyDescent="0.25">
      <c r="B271" s="34">
        <v>44807</v>
      </c>
      <c r="C271" s="135">
        <v>1064</v>
      </c>
      <c r="D271" s="136" t="s">
        <v>46</v>
      </c>
      <c r="E271" s="144" t="s">
        <v>199</v>
      </c>
      <c r="F271" s="211"/>
      <c r="G271" s="139"/>
      <c r="H271" s="140"/>
      <c r="I271" s="140">
        <v>115.4</v>
      </c>
      <c r="J271" s="199">
        <v>28.53</v>
      </c>
      <c r="K271" s="245" t="s">
        <v>199</v>
      </c>
      <c r="L271" s="201"/>
      <c r="M271" s="202">
        <v>159.34</v>
      </c>
      <c r="N271" s="200"/>
      <c r="O271" s="212"/>
      <c r="P271" s="154">
        <v>1368</v>
      </c>
      <c r="Y271" s="42"/>
    </row>
    <row r="272" spans="2:25" ht="14.25" customHeight="1" x14ac:dyDescent="0.25">
      <c r="B272" s="34">
        <v>44808</v>
      </c>
      <c r="C272" s="135">
        <v>1146</v>
      </c>
      <c r="D272" s="136" t="s">
        <v>46</v>
      </c>
      <c r="E272" s="144" t="s">
        <v>199</v>
      </c>
      <c r="F272" s="211"/>
      <c r="G272" s="139"/>
      <c r="H272" s="140"/>
      <c r="I272" s="140">
        <v>120.93</v>
      </c>
      <c r="J272" s="199">
        <v>27.06</v>
      </c>
      <c r="K272" s="245" t="s">
        <v>199</v>
      </c>
      <c r="L272" s="201"/>
      <c r="M272" s="202">
        <v>171.54</v>
      </c>
      <c r="N272" s="200"/>
      <c r="O272" s="212"/>
      <c r="P272" s="154">
        <v>1466</v>
      </c>
      <c r="Y272" s="42"/>
    </row>
    <row r="273" spans="2:25" ht="14.25" customHeight="1" x14ac:dyDescent="0.25">
      <c r="B273" s="34">
        <v>44811</v>
      </c>
      <c r="C273" s="135">
        <v>1244</v>
      </c>
      <c r="D273" s="136"/>
      <c r="E273" s="144"/>
      <c r="F273" s="211"/>
      <c r="G273" s="139"/>
      <c r="H273" s="140"/>
      <c r="I273" s="140">
        <v>162.59</v>
      </c>
      <c r="J273" s="199">
        <v>19.2</v>
      </c>
      <c r="K273" s="245"/>
      <c r="L273" s="201"/>
      <c r="M273" s="202">
        <v>192.48</v>
      </c>
      <c r="N273" s="200">
        <v>476.55</v>
      </c>
      <c r="O273" s="212"/>
      <c r="P273" s="154">
        <v>2095</v>
      </c>
      <c r="Y273" s="42"/>
    </row>
    <row r="274" spans="2:25" ht="14.25" customHeight="1" x14ac:dyDescent="0.25">
      <c r="B274" s="34">
        <v>44812</v>
      </c>
      <c r="C274" s="135">
        <v>744</v>
      </c>
      <c r="D274" s="136"/>
      <c r="E274" s="144"/>
      <c r="F274" s="211"/>
      <c r="G274" s="139"/>
      <c r="H274" s="140"/>
      <c r="I274" s="140">
        <v>158.85</v>
      </c>
      <c r="J274" s="199">
        <v>14.32</v>
      </c>
      <c r="K274" s="245"/>
      <c r="L274" s="201"/>
      <c r="M274" s="202">
        <v>149.96</v>
      </c>
      <c r="N274" s="200">
        <v>279.14</v>
      </c>
      <c r="O274" s="212"/>
      <c r="P274" s="154">
        <v>1346</v>
      </c>
      <c r="Y274" s="42"/>
    </row>
    <row r="275" spans="2:25" ht="14.25" customHeight="1" x14ac:dyDescent="0.25">
      <c r="B275" s="34">
        <v>44813</v>
      </c>
      <c r="C275" s="135">
        <v>824</v>
      </c>
      <c r="D275" s="136"/>
      <c r="E275" s="144"/>
      <c r="F275" s="211"/>
      <c r="G275" s="139"/>
      <c r="H275" s="140"/>
      <c r="I275" s="140">
        <v>150.07</v>
      </c>
      <c r="J275" s="199">
        <v>14.27</v>
      </c>
      <c r="K275" s="245"/>
      <c r="L275" s="201"/>
      <c r="M275" s="202">
        <v>149.01</v>
      </c>
      <c r="N275" s="200">
        <v>235.56</v>
      </c>
      <c r="O275" s="212"/>
      <c r="P275" s="154">
        <v>1373</v>
      </c>
      <c r="Y275" s="42"/>
    </row>
    <row r="276" spans="2:25" ht="14.25" customHeight="1" x14ac:dyDescent="0.25">
      <c r="B276" s="34">
        <v>44818</v>
      </c>
      <c r="C276" s="135">
        <v>1148</v>
      </c>
      <c r="D276" s="136"/>
      <c r="E276" s="144"/>
      <c r="F276" s="211"/>
      <c r="G276" s="139"/>
      <c r="H276" s="140"/>
      <c r="I276" s="140">
        <v>209.7</v>
      </c>
      <c r="J276" s="199">
        <v>36.159999999999997</v>
      </c>
      <c r="K276" s="245"/>
      <c r="L276" s="201"/>
      <c r="M276" s="202">
        <v>212.39</v>
      </c>
      <c r="N276" s="200">
        <v>269.29000000000002</v>
      </c>
      <c r="O276" s="212"/>
      <c r="P276" s="154">
        <v>1876</v>
      </c>
      <c r="Y276" s="42"/>
    </row>
    <row r="277" spans="2:25" ht="14.25" customHeight="1" x14ac:dyDescent="0.25">
      <c r="B277" s="34">
        <v>44819</v>
      </c>
      <c r="C277" s="135">
        <v>1156</v>
      </c>
      <c r="D277" s="136"/>
      <c r="E277" s="144"/>
      <c r="F277" s="211"/>
      <c r="G277" s="139"/>
      <c r="H277" s="140"/>
      <c r="I277" s="140">
        <v>147.71</v>
      </c>
      <c r="J277" s="199">
        <v>43.12</v>
      </c>
      <c r="K277" s="245"/>
      <c r="L277" s="201"/>
      <c r="M277" s="202">
        <v>206.09</v>
      </c>
      <c r="N277" s="200">
        <v>251.45</v>
      </c>
      <c r="O277" s="212"/>
      <c r="P277" s="154">
        <v>1805</v>
      </c>
      <c r="Y277" s="42"/>
    </row>
    <row r="278" spans="2:25" ht="14.25" customHeight="1" x14ac:dyDescent="0.25">
      <c r="B278" s="34">
        <v>44820</v>
      </c>
      <c r="C278" s="135">
        <v>1202</v>
      </c>
      <c r="D278" s="136"/>
      <c r="E278" s="144"/>
      <c r="F278" s="211"/>
      <c r="G278" s="139"/>
      <c r="H278" s="140"/>
      <c r="I278" s="140">
        <v>110.65</v>
      </c>
      <c r="J278" s="199">
        <v>45.16</v>
      </c>
      <c r="K278" s="245"/>
      <c r="L278" s="201"/>
      <c r="M278" s="202">
        <v>248.78</v>
      </c>
      <c r="N278" s="200">
        <v>299.87</v>
      </c>
      <c r="O278" s="212"/>
      <c r="P278" s="154">
        <v>1906</v>
      </c>
      <c r="Y278" s="42"/>
    </row>
    <row r="279" spans="2:25" ht="14.25" customHeight="1" x14ac:dyDescent="0.25">
      <c r="B279" s="34">
        <v>44825</v>
      </c>
      <c r="C279" s="135">
        <v>962</v>
      </c>
      <c r="D279" s="136"/>
      <c r="E279" s="144"/>
      <c r="F279" s="211"/>
      <c r="G279" s="139"/>
      <c r="H279" s="140"/>
      <c r="I279" s="140">
        <v>92.29</v>
      </c>
      <c r="J279" s="199">
        <v>12.19</v>
      </c>
      <c r="K279" s="245"/>
      <c r="L279" s="201"/>
      <c r="M279" s="202">
        <v>233.44</v>
      </c>
      <c r="N279" s="200">
        <v>351.13</v>
      </c>
      <c r="O279" s="212"/>
      <c r="P279" s="154">
        <v>1651</v>
      </c>
      <c r="Y279" s="42"/>
    </row>
    <row r="280" spans="2:25" ht="14.25" customHeight="1" x14ac:dyDescent="0.25">
      <c r="B280" s="34">
        <v>44826</v>
      </c>
      <c r="C280" s="135">
        <v>1200</v>
      </c>
      <c r="D280" s="136"/>
      <c r="E280" s="144"/>
      <c r="F280" s="211"/>
      <c r="G280" s="139"/>
      <c r="H280" s="140"/>
      <c r="I280" s="140">
        <v>120.09</v>
      </c>
      <c r="J280" s="199">
        <v>14.46</v>
      </c>
      <c r="K280" s="245"/>
      <c r="L280" s="201"/>
      <c r="M280" s="202">
        <v>215.38</v>
      </c>
      <c r="N280" s="200">
        <v>431.97</v>
      </c>
      <c r="O280" s="212"/>
      <c r="P280" s="154">
        <v>1982</v>
      </c>
      <c r="Y280" s="42"/>
    </row>
    <row r="281" spans="2:25" ht="14.25" customHeight="1" x14ac:dyDescent="0.25">
      <c r="B281" s="34">
        <v>44827</v>
      </c>
      <c r="C281" s="135">
        <v>1115</v>
      </c>
      <c r="D281" s="136"/>
      <c r="E281" s="144"/>
      <c r="F281" s="211"/>
      <c r="G281" s="139"/>
      <c r="H281" s="140"/>
      <c r="I281" s="140">
        <v>108.77</v>
      </c>
      <c r="J281" s="199">
        <v>12.64</v>
      </c>
      <c r="K281" s="245"/>
      <c r="L281" s="201"/>
      <c r="M281" s="202">
        <v>172.61</v>
      </c>
      <c r="N281" s="200">
        <v>443.32</v>
      </c>
      <c r="O281" s="212"/>
      <c r="P281" s="154">
        <v>1852</v>
      </c>
      <c r="Y281" s="42"/>
    </row>
    <row r="282" spans="2:25" ht="14.25" customHeight="1" x14ac:dyDescent="0.25">
      <c r="B282" s="34">
        <v>44830</v>
      </c>
      <c r="C282" s="135">
        <v>11552</v>
      </c>
      <c r="D282" s="136">
        <v>10328.39</v>
      </c>
      <c r="E282" s="144"/>
      <c r="F282" s="211"/>
      <c r="G282" s="139"/>
      <c r="H282" s="140"/>
      <c r="I282" s="140">
        <v>1204.3599999999999</v>
      </c>
      <c r="J282" s="199">
        <v>1747.75</v>
      </c>
      <c r="K282" s="245"/>
      <c r="L282" s="201"/>
      <c r="M282" s="202">
        <v>87.21</v>
      </c>
      <c r="N282" s="200">
        <v>190.9</v>
      </c>
      <c r="O282" s="212"/>
      <c r="P282" s="154">
        <v>25111</v>
      </c>
      <c r="Q282" t="s">
        <v>207</v>
      </c>
      <c r="Y282" s="42"/>
    </row>
    <row r="283" spans="2:25" ht="14.25" customHeight="1" x14ac:dyDescent="0.25">
      <c r="B283" s="34">
        <v>44832</v>
      </c>
      <c r="C283" s="135">
        <v>5968</v>
      </c>
      <c r="D283" s="136">
        <v>2848.53</v>
      </c>
      <c r="E283" s="144"/>
      <c r="F283" s="211"/>
      <c r="G283" s="139"/>
      <c r="H283" s="140"/>
      <c r="I283" s="140">
        <v>214</v>
      </c>
      <c r="J283" s="199">
        <v>636</v>
      </c>
      <c r="K283" s="245"/>
      <c r="L283" s="201"/>
      <c r="M283" s="202">
        <v>125</v>
      </c>
      <c r="N283" s="200">
        <v>707.96</v>
      </c>
      <c r="O283" s="212"/>
      <c r="P283" s="154">
        <v>10499</v>
      </c>
      <c r="Y283" s="42"/>
    </row>
    <row r="284" spans="2:25" ht="14.25" customHeight="1" x14ac:dyDescent="0.25">
      <c r="B284" s="34">
        <v>44834</v>
      </c>
      <c r="C284" s="135">
        <v>4294</v>
      </c>
      <c r="D284" s="136">
        <v>1907.14</v>
      </c>
      <c r="E284" s="144"/>
      <c r="F284" s="211"/>
      <c r="G284" s="139"/>
      <c r="H284" s="140"/>
      <c r="I284" s="140">
        <v>161.32</v>
      </c>
      <c r="J284" s="199">
        <v>139.47</v>
      </c>
      <c r="K284" s="245"/>
      <c r="L284" s="201"/>
      <c r="M284" s="202">
        <v>120.07</v>
      </c>
      <c r="N284" s="200">
        <v>1055.72</v>
      </c>
      <c r="O284" s="212"/>
      <c r="P284" s="154">
        <v>7677</v>
      </c>
      <c r="Y284" s="42"/>
    </row>
    <row r="285" spans="2:25" ht="14.25" customHeight="1" x14ac:dyDescent="0.25">
      <c r="B285" s="34">
        <v>44837</v>
      </c>
      <c r="C285" s="135">
        <v>4232</v>
      </c>
      <c r="D285" s="136">
        <v>999.52</v>
      </c>
      <c r="E285" s="144"/>
      <c r="F285" s="211"/>
      <c r="G285" s="139"/>
      <c r="H285" s="140"/>
      <c r="I285" s="140">
        <v>236.75</v>
      </c>
      <c r="J285" s="199">
        <v>95.83</v>
      </c>
      <c r="K285" s="245"/>
      <c r="L285" s="201"/>
      <c r="M285" s="202">
        <v>56.7</v>
      </c>
      <c r="N285" s="200" t="s">
        <v>37</v>
      </c>
      <c r="O285" s="212"/>
      <c r="P285" s="154">
        <v>5621</v>
      </c>
      <c r="Y285" s="42"/>
    </row>
    <row r="286" spans="2:25" ht="14.25" customHeight="1" x14ac:dyDescent="0.25">
      <c r="B286" s="34">
        <v>44840</v>
      </c>
      <c r="C286" s="135">
        <v>4239</v>
      </c>
      <c r="D286" s="136"/>
      <c r="E286" s="144"/>
      <c r="F286" s="211"/>
      <c r="G286" s="139"/>
      <c r="H286" s="140"/>
      <c r="I286" s="140">
        <v>1011.13</v>
      </c>
      <c r="J286" s="199">
        <v>72.75</v>
      </c>
      <c r="K286" s="245"/>
      <c r="L286" s="201"/>
      <c r="M286" s="202">
        <v>116.87</v>
      </c>
      <c r="N286" s="200">
        <v>395.34</v>
      </c>
      <c r="O286" s="212"/>
      <c r="P286" s="154">
        <v>5836</v>
      </c>
      <c r="Q286" t="s">
        <v>209</v>
      </c>
      <c r="Y286" s="42"/>
    </row>
    <row r="287" spans="2:25" ht="14.25" customHeight="1" x14ac:dyDescent="0.25">
      <c r="B287" s="34">
        <v>44844</v>
      </c>
      <c r="C287" s="135">
        <v>7031</v>
      </c>
      <c r="D287" s="136">
        <v>3179.07</v>
      </c>
      <c r="E287" s="144"/>
      <c r="F287" s="211"/>
      <c r="G287" s="139"/>
      <c r="H287" s="140"/>
      <c r="I287" s="140">
        <v>741.15</v>
      </c>
      <c r="J287" s="199">
        <v>169.25</v>
      </c>
      <c r="K287" s="245"/>
      <c r="L287" s="201"/>
      <c r="M287" s="202">
        <v>136.41</v>
      </c>
      <c r="N287" s="200">
        <v>503.93</v>
      </c>
      <c r="O287" s="212"/>
      <c r="P287" s="154">
        <v>11760</v>
      </c>
      <c r="Y287" s="42"/>
    </row>
    <row r="288" spans="2:25" ht="14.25" customHeight="1" x14ac:dyDescent="0.25">
      <c r="B288" s="34">
        <v>44847</v>
      </c>
      <c r="C288" s="135">
        <v>9558</v>
      </c>
      <c r="D288" s="136"/>
      <c r="E288" s="144"/>
      <c r="F288" s="211"/>
      <c r="G288" s="139"/>
      <c r="H288" s="140"/>
      <c r="I288" s="140">
        <v>227.16</v>
      </c>
      <c r="J288" s="199">
        <v>146.59</v>
      </c>
      <c r="K288" s="245"/>
      <c r="L288" s="201"/>
      <c r="M288" s="202">
        <v>145.82</v>
      </c>
      <c r="N288" s="200">
        <v>413.6</v>
      </c>
      <c r="O288" s="212"/>
      <c r="P288" s="154">
        <v>10491</v>
      </c>
      <c r="Y288" s="42"/>
    </row>
    <row r="289" spans="2:25" ht="14.25" customHeight="1" x14ac:dyDescent="0.25">
      <c r="B289" s="34">
        <v>44851</v>
      </c>
      <c r="C289" s="135">
        <v>10081</v>
      </c>
      <c r="D289" s="136">
        <v>1926.81</v>
      </c>
      <c r="E289" s="144"/>
      <c r="F289" s="211"/>
      <c r="G289" s="139"/>
      <c r="H289" s="140"/>
      <c r="I289" s="140">
        <v>619.21</v>
      </c>
      <c r="J289" s="199">
        <v>148.68</v>
      </c>
      <c r="K289" s="245"/>
      <c r="L289" s="201"/>
      <c r="M289" s="202">
        <v>36.18</v>
      </c>
      <c r="N289" s="200" t="s">
        <v>37</v>
      </c>
      <c r="O289" s="212"/>
      <c r="P289" s="154">
        <v>12812</v>
      </c>
      <c r="Y289" s="42"/>
    </row>
    <row r="290" spans="2:25" ht="14.25" customHeight="1" x14ac:dyDescent="0.25">
      <c r="B290" s="34">
        <v>44855</v>
      </c>
      <c r="C290" s="135">
        <v>7358</v>
      </c>
      <c r="D290" s="136"/>
      <c r="E290" s="144"/>
      <c r="F290" s="211"/>
      <c r="G290" s="139"/>
      <c r="H290" s="140"/>
      <c r="I290" s="140">
        <v>450.73</v>
      </c>
      <c r="J290" s="199">
        <v>144.58000000000001</v>
      </c>
      <c r="K290" s="245"/>
      <c r="L290" s="201"/>
      <c r="M290" s="202">
        <v>63.36</v>
      </c>
      <c r="N290" s="200">
        <v>918.41</v>
      </c>
      <c r="O290" s="212"/>
      <c r="P290" s="154">
        <v>8935</v>
      </c>
      <c r="Y290" s="42"/>
    </row>
    <row r="291" spans="2:25" ht="14.25" customHeight="1" x14ac:dyDescent="0.25">
      <c r="B291" s="34">
        <v>44858</v>
      </c>
      <c r="C291" s="135">
        <v>4967</v>
      </c>
      <c r="D291" s="136">
        <v>884.76</v>
      </c>
      <c r="E291" s="144"/>
      <c r="F291" s="211"/>
      <c r="G291" s="139"/>
      <c r="H291" s="140"/>
      <c r="I291" s="140">
        <v>670.76</v>
      </c>
      <c r="J291" s="199">
        <v>148.69999999999999</v>
      </c>
      <c r="K291" s="245"/>
      <c r="L291" s="201"/>
      <c r="M291" s="202">
        <v>127.82</v>
      </c>
      <c r="N291" s="200">
        <v>967.1</v>
      </c>
      <c r="O291" s="212"/>
      <c r="P291" s="154">
        <v>7766</v>
      </c>
      <c r="Y291" s="42"/>
    </row>
    <row r="292" spans="2:25" ht="14.25" customHeight="1" x14ac:dyDescent="0.25">
      <c r="B292" s="34">
        <v>44861</v>
      </c>
      <c r="C292" s="135">
        <v>5127</v>
      </c>
      <c r="D292" s="136"/>
      <c r="E292" s="144"/>
      <c r="F292" s="211"/>
      <c r="G292" s="139"/>
      <c r="H292" s="140"/>
      <c r="I292" s="140">
        <v>495.54</v>
      </c>
      <c r="J292" s="199">
        <v>134.74</v>
      </c>
      <c r="K292" s="245"/>
      <c r="L292" s="201"/>
      <c r="M292" s="202">
        <v>111.4</v>
      </c>
      <c r="N292" s="200">
        <v>795.24</v>
      </c>
      <c r="O292" s="212"/>
      <c r="P292" s="154">
        <v>6664</v>
      </c>
      <c r="Y292" s="42"/>
    </row>
    <row r="293" spans="2:25" ht="14.25" customHeight="1" x14ac:dyDescent="0.25">
      <c r="B293" s="34">
        <v>44867</v>
      </c>
      <c r="C293" s="135">
        <v>4717</v>
      </c>
      <c r="D293" s="136">
        <v>907</v>
      </c>
      <c r="E293" s="144"/>
      <c r="F293" s="211"/>
      <c r="G293" s="139"/>
      <c r="H293" s="140"/>
      <c r="I293" s="140">
        <v>448.81</v>
      </c>
      <c r="J293" s="199">
        <v>112.27</v>
      </c>
      <c r="K293" s="245"/>
      <c r="L293" s="201"/>
      <c r="M293" s="202">
        <v>81.319999999999993</v>
      </c>
      <c r="N293" s="200">
        <v>720.99</v>
      </c>
      <c r="O293" s="212"/>
      <c r="P293" s="154">
        <v>6986</v>
      </c>
      <c r="Y293" s="42"/>
    </row>
    <row r="294" spans="2:25" ht="14.25" customHeight="1" x14ac:dyDescent="0.25">
      <c r="B294" s="34">
        <v>44869</v>
      </c>
      <c r="C294" s="135">
        <v>4809</v>
      </c>
      <c r="D294" s="136"/>
      <c r="E294" s="144"/>
      <c r="F294" s="211"/>
      <c r="G294" s="139"/>
      <c r="H294" s="140"/>
      <c r="I294" s="140">
        <v>429.2</v>
      </c>
      <c r="J294" s="199">
        <v>105.05</v>
      </c>
      <c r="K294" s="245"/>
      <c r="L294" s="201"/>
      <c r="M294" s="202">
        <v>96.98</v>
      </c>
      <c r="N294" s="200">
        <v>895.89</v>
      </c>
      <c r="O294" s="212"/>
      <c r="P294" s="154">
        <v>6336</v>
      </c>
      <c r="Y294" s="42"/>
    </row>
    <row r="295" spans="2:25" ht="14.25" customHeight="1" x14ac:dyDescent="0.25">
      <c r="B295" s="34">
        <v>44872</v>
      </c>
      <c r="C295" s="135">
        <v>4218</v>
      </c>
      <c r="D295" s="136">
        <v>853</v>
      </c>
      <c r="E295" s="144"/>
      <c r="F295" s="211"/>
      <c r="G295" s="139"/>
      <c r="H295" s="140"/>
      <c r="I295" s="140">
        <v>614.34</v>
      </c>
      <c r="J295" s="199">
        <v>128.87</v>
      </c>
      <c r="K295" s="245"/>
      <c r="L295" s="201"/>
      <c r="M295" s="202">
        <v>101.52</v>
      </c>
      <c r="N295" s="200">
        <v>1048.77</v>
      </c>
      <c r="O295" s="212"/>
      <c r="P295" s="154">
        <v>6965</v>
      </c>
      <c r="Y295" s="42"/>
    </row>
    <row r="296" spans="2:25" ht="14.25" customHeight="1" x14ac:dyDescent="0.25">
      <c r="B296" s="34">
        <v>44875</v>
      </c>
      <c r="C296" s="135">
        <v>4995</v>
      </c>
      <c r="D296" s="136"/>
      <c r="E296" s="144"/>
      <c r="F296" s="211"/>
      <c r="G296" s="139"/>
      <c r="H296" s="140"/>
      <c r="I296" s="140">
        <v>690.78</v>
      </c>
      <c r="J296" s="199">
        <v>128.74</v>
      </c>
      <c r="K296" s="245"/>
      <c r="L296" s="201"/>
      <c r="M296" s="202">
        <v>96.93</v>
      </c>
      <c r="N296" s="200">
        <v>781.3</v>
      </c>
      <c r="O296" s="212"/>
      <c r="P296" s="154">
        <v>6693</v>
      </c>
      <c r="Q296" t="s">
        <v>209</v>
      </c>
      <c r="Y296" s="42"/>
    </row>
    <row r="297" spans="2:25" ht="14.25" customHeight="1" x14ac:dyDescent="0.25">
      <c r="B297" s="34">
        <v>44879</v>
      </c>
      <c r="C297" s="135">
        <v>4501</v>
      </c>
      <c r="D297" s="136">
        <v>862</v>
      </c>
      <c r="E297" s="144"/>
      <c r="F297" s="211"/>
      <c r="G297" s="139"/>
      <c r="H297" s="140"/>
      <c r="I297" s="140">
        <v>669.91</v>
      </c>
      <c r="J297" s="199">
        <v>235.18</v>
      </c>
      <c r="K297" s="245"/>
      <c r="L297" s="201"/>
      <c r="M297" s="202">
        <v>25.02</v>
      </c>
      <c r="N297" s="200" t="s">
        <v>37</v>
      </c>
      <c r="O297" s="212"/>
      <c r="P297" s="154">
        <v>6293</v>
      </c>
      <c r="Y297" s="42"/>
    </row>
    <row r="298" spans="2:25" ht="14.25" customHeight="1" x14ac:dyDescent="0.25">
      <c r="B298" s="34">
        <v>44882</v>
      </c>
      <c r="C298" s="135">
        <v>4363</v>
      </c>
      <c r="D298" s="136"/>
      <c r="E298" s="144"/>
      <c r="F298" s="211"/>
      <c r="G298" s="139"/>
      <c r="H298" s="140"/>
      <c r="I298" s="140">
        <v>626.36</v>
      </c>
      <c r="J298" s="199">
        <v>193.79</v>
      </c>
      <c r="K298" s="245"/>
      <c r="L298" s="201"/>
      <c r="M298" s="202">
        <v>25.47</v>
      </c>
      <c r="N298" s="200" t="s">
        <v>37</v>
      </c>
      <c r="O298" s="212"/>
      <c r="P298" s="154">
        <v>5208</v>
      </c>
      <c r="Y298" s="42"/>
    </row>
    <row r="299" spans="2:25" ht="14.25" customHeight="1" x14ac:dyDescent="0.25">
      <c r="B299" s="34">
        <v>44886</v>
      </c>
      <c r="C299" s="135">
        <v>4174</v>
      </c>
      <c r="D299" s="136">
        <v>651</v>
      </c>
      <c r="E299" s="144"/>
      <c r="F299" s="211"/>
      <c r="G299" s="139"/>
      <c r="H299" s="140"/>
      <c r="I299" s="140">
        <v>641.33000000000004</v>
      </c>
      <c r="J299" s="199">
        <v>130.9</v>
      </c>
      <c r="K299" s="245"/>
      <c r="L299" s="201"/>
      <c r="M299" s="202">
        <v>15.68</v>
      </c>
      <c r="N299" s="200" t="s">
        <v>37</v>
      </c>
      <c r="O299" s="212"/>
      <c r="P299" s="154">
        <v>5613</v>
      </c>
      <c r="Y299" s="42"/>
    </row>
    <row r="300" spans="2:25" ht="14.25" customHeight="1" x14ac:dyDescent="0.25">
      <c r="B300" s="34">
        <v>44889</v>
      </c>
      <c r="C300" s="135">
        <v>4125</v>
      </c>
      <c r="D300" s="136"/>
      <c r="E300" s="144"/>
      <c r="F300" s="211"/>
      <c r="G300" s="139"/>
      <c r="H300" s="140"/>
      <c r="I300" s="140">
        <v>282.61</v>
      </c>
      <c r="J300" s="199">
        <v>165.84</v>
      </c>
      <c r="K300" s="245"/>
      <c r="L300" s="201"/>
      <c r="M300" s="202">
        <v>85.7</v>
      </c>
      <c r="N300" s="200" t="s">
        <v>37</v>
      </c>
      <c r="O300" s="212"/>
      <c r="P300" s="154">
        <v>4659</v>
      </c>
      <c r="Y300" s="42"/>
    </row>
    <row r="301" spans="2:25" ht="14.25" customHeight="1" x14ac:dyDescent="0.25">
      <c r="B301" s="34">
        <v>44893</v>
      </c>
      <c r="C301" s="135">
        <v>4481</v>
      </c>
      <c r="D301" s="136">
        <v>658</v>
      </c>
      <c r="E301" s="144"/>
      <c r="F301" s="211"/>
      <c r="G301" s="139"/>
      <c r="H301" s="140"/>
      <c r="I301" s="140">
        <v>261.20999999999998</v>
      </c>
      <c r="J301" s="199">
        <v>61.44</v>
      </c>
      <c r="K301" s="245"/>
      <c r="L301" s="201"/>
      <c r="M301" s="202">
        <v>75.67</v>
      </c>
      <c r="N301" s="200" t="s">
        <v>37</v>
      </c>
      <c r="O301" s="212"/>
      <c r="P301" s="154">
        <v>5538</v>
      </c>
      <c r="Y301" s="42"/>
    </row>
    <row r="302" spans="2:25" ht="14.25" customHeight="1" x14ac:dyDescent="0.25">
      <c r="B302" s="285">
        <v>44896</v>
      </c>
      <c r="C302" s="135">
        <v>4491</v>
      </c>
      <c r="D302" s="136"/>
      <c r="E302" s="144"/>
      <c r="F302" s="211"/>
      <c r="G302" s="139"/>
      <c r="H302" s="140"/>
      <c r="I302" s="140">
        <v>319.95999999999998</v>
      </c>
      <c r="J302" s="199">
        <v>161.56</v>
      </c>
      <c r="K302" s="245"/>
      <c r="L302" s="201"/>
      <c r="M302" s="202">
        <v>80.08</v>
      </c>
      <c r="N302" s="200" t="s">
        <v>37</v>
      </c>
      <c r="O302" s="212"/>
      <c r="P302" s="154">
        <v>5053</v>
      </c>
      <c r="Y302" s="42"/>
    </row>
    <row r="303" spans="2:25" ht="14.25" customHeight="1" x14ac:dyDescent="0.25">
      <c r="B303" s="34">
        <v>44900</v>
      </c>
      <c r="C303" s="135">
        <v>6026</v>
      </c>
      <c r="D303" s="136">
        <v>1129</v>
      </c>
      <c r="E303" s="144"/>
      <c r="F303" s="211"/>
      <c r="G303" s="139"/>
      <c r="H303" s="140"/>
      <c r="I303" s="140">
        <v>449.25</v>
      </c>
      <c r="J303" s="199">
        <v>217.78</v>
      </c>
      <c r="K303" s="245"/>
      <c r="L303" s="201"/>
      <c r="M303" s="202">
        <v>213.94</v>
      </c>
      <c r="N303" s="200" t="s">
        <v>37</v>
      </c>
      <c r="O303" s="212"/>
      <c r="P303" s="154">
        <v>8036</v>
      </c>
      <c r="Q303" t="s">
        <v>212</v>
      </c>
      <c r="Y303" s="42"/>
    </row>
    <row r="304" spans="2:25" ht="14.25" customHeight="1" x14ac:dyDescent="0.25">
      <c r="B304" s="285">
        <v>44902</v>
      </c>
      <c r="C304" s="135">
        <v>4481</v>
      </c>
      <c r="D304" s="136"/>
      <c r="E304" s="144"/>
      <c r="F304" s="211"/>
      <c r="G304" s="139"/>
      <c r="H304" s="140"/>
      <c r="I304" s="140">
        <v>440.35</v>
      </c>
      <c r="J304" s="199">
        <v>418.31</v>
      </c>
      <c r="K304" s="245"/>
      <c r="L304" s="201"/>
      <c r="M304" s="202">
        <v>147.07</v>
      </c>
      <c r="N304" s="200" t="s">
        <v>37</v>
      </c>
      <c r="O304" s="212"/>
      <c r="P304" s="154">
        <v>5487</v>
      </c>
      <c r="Y304" s="42"/>
    </row>
    <row r="305" spans="2:25" ht="14.25" customHeight="1" x14ac:dyDescent="0.25">
      <c r="B305" s="34">
        <v>44907</v>
      </c>
      <c r="C305" s="135">
        <v>5379</v>
      </c>
      <c r="D305" s="136">
        <v>917</v>
      </c>
      <c r="E305" s="144"/>
      <c r="F305" s="211"/>
      <c r="G305" s="139"/>
      <c r="H305" s="140"/>
      <c r="I305" s="140">
        <v>446.21</v>
      </c>
      <c r="J305" s="199">
        <v>309</v>
      </c>
      <c r="K305" s="245"/>
      <c r="L305" s="201"/>
      <c r="M305" s="202">
        <v>93.01</v>
      </c>
      <c r="N305" s="200" t="s">
        <v>37</v>
      </c>
      <c r="O305" s="212"/>
      <c r="P305" s="154">
        <v>7144</v>
      </c>
      <c r="Y305" s="42"/>
    </row>
    <row r="306" spans="2:25" ht="14.25" customHeight="1" x14ac:dyDescent="0.25">
      <c r="B306" s="34">
        <v>44910</v>
      </c>
      <c r="C306" s="135">
        <v>6406</v>
      </c>
      <c r="D306" s="136"/>
      <c r="E306" s="144"/>
      <c r="F306" s="211"/>
      <c r="G306" s="139"/>
      <c r="H306" s="140"/>
      <c r="I306" s="140">
        <v>333.92</v>
      </c>
      <c r="J306" s="199">
        <v>185.95</v>
      </c>
      <c r="K306" s="245"/>
      <c r="L306" s="201"/>
      <c r="M306" s="202">
        <v>118.56</v>
      </c>
      <c r="N306" s="200" t="s">
        <v>37</v>
      </c>
      <c r="O306" s="212"/>
      <c r="P306" s="154">
        <v>7045</v>
      </c>
      <c r="Q306" t="s">
        <v>213</v>
      </c>
      <c r="Y306" s="42"/>
    </row>
    <row r="307" spans="2:25" ht="14.25" customHeight="1" x14ac:dyDescent="0.25">
      <c r="B307" s="285">
        <v>44914</v>
      </c>
      <c r="C307" s="135">
        <v>4164</v>
      </c>
      <c r="D307" s="136">
        <v>778</v>
      </c>
      <c r="E307" s="144"/>
      <c r="F307" s="211"/>
      <c r="G307" s="139"/>
      <c r="H307" s="140"/>
      <c r="I307" s="140">
        <v>369.66</v>
      </c>
      <c r="J307" s="199">
        <v>237.12</v>
      </c>
      <c r="K307" s="245"/>
      <c r="L307" s="201"/>
      <c r="M307" s="202">
        <v>52.89</v>
      </c>
      <c r="N307" s="200" t="s">
        <v>37</v>
      </c>
      <c r="O307" s="212"/>
      <c r="P307" s="154">
        <v>4824</v>
      </c>
      <c r="Y307" s="42"/>
    </row>
    <row r="308" spans="2:25" ht="14.25" customHeight="1" x14ac:dyDescent="0.25">
      <c r="B308" s="34">
        <v>44917</v>
      </c>
      <c r="C308" s="135">
        <v>6075</v>
      </c>
      <c r="D308" s="136"/>
      <c r="E308" s="144"/>
      <c r="F308" s="211"/>
      <c r="G308" s="139"/>
      <c r="H308" s="140"/>
      <c r="I308" s="140">
        <v>421.52</v>
      </c>
      <c r="J308" s="199">
        <v>155.33000000000001</v>
      </c>
      <c r="K308" s="245"/>
      <c r="L308" s="201"/>
      <c r="M308" s="202">
        <v>205.36</v>
      </c>
      <c r="N308" s="200" t="s">
        <v>37</v>
      </c>
      <c r="O308" s="212"/>
      <c r="P308" s="154">
        <v>6857</v>
      </c>
      <c r="Y308" s="42"/>
    </row>
    <row r="309" spans="2:25" ht="14.25" customHeight="1" x14ac:dyDescent="0.25">
      <c r="B309" s="34">
        <v>44922</v>
      </c>
      <c r="C309" s="135">
        <v>3912</v>
      </c>
      <c r="D309" s="136">
        <v>1648</v>
      </c>
      <c r="E309" s="144"/>
      <c r="F309" s="211"/>
      <c r="G309" s="139"/>
      <c r="H309" s="140"/>
      <c r="I309" s="140">
        <v>355.11</v>
      </c>
      <c r="J309" s="199">
        <v>301.36</v>
      </c>
      <c r="K309" s="245"/>
      <c r="L309" s="201"/>
      <c r="M309" s="202">
        <v>16.100000000000001</v>
      </c>
      <c r="N309" s="200" t="s">
        <v>37</v>
      </c>
      <c r="O309" s="212"/>
      <c r="P309" s="154">
        <v>4584</v>
      </c>
      <c r="Y309" s="42"/>
    </row>
    <row r="310" spans="2:25" ht="14.25" customHeight="1" x14ac:dyDescent="0.25">
      <c r="B310" s="34">
        <v>44924</v>
      </c>
      <c r="C310" s="135">
        <v>4576</v>
      </c>
      <c r="D310" s="136"/>
      <c r="E310" s="144"/>
      <c r="F310" s="211"/>
      <c r="G310" s="139"/>
      <c r="H310" s="140"/>
      <c r="I310" s="140">
        <v>618.01</v>
      </c>
      <c r="J310" s="199">
        <v>389.58</v>
      </c>
      <c r="K310" s="245"/>
      <c r="L310" s="201"/>
      <c r="M310" s="202">
        <v>8.7799999999999994</v>
      </c>
      <c r="N310" s="198" t="s">
        <v>37</v>
      </c>
      <c r="O310" s="212"/>
      <c r="P310" s="154">
        <v>5593</v>
      </c>
      <c r="Y310" s="42"/>
    </row>
    <row r="311" spans="2:25" ht="14.25" customHeight="1" x14ac:dyDescent="0.25">
      <c r="B311" s="285">
        <v>44929</v>
      </c>
      <c r="C311" s="135">
        <v>3688</v>
      </c>
      <c r="D311" s="136">
        <v>1857</v>
      </c>
      <c r="E311" s="144"/>
      <c r="F311" s="211"/>
      <c r="G311" s="139"/>
      <c r="H311" s="140"/>
      <c r="I311" s="140">
        <v>455.05</v>
      </c>
      <c r="J311" s="199">
        <v>249.88</v>
      </c>
      <c r="K311" s="245"/>
      <c r="L311" s="201"/>
      <c r="M311" s="289">
        <v>7.22</v>
      </c>
      <c r="N311" s="198" t="s">
        <v>37</v>
      </c>
      <c r="O311" s="212"/>
      <c r="P311" s="154">
        <v>4400</v>
      </c>
      <c r="Y311" s="42"/>
    </row>
    <row r="312" spans="2:25" ht="14.25" customHeight="1" x14ac:dyDescent="0.25">
      <c r="B312" s="285">
        <v>44930</v>
      </c>
      <c r="C312" s="135">
        <v>3910</v>
      </c>
      <c r="D312" s="136"/>
      <c r="E312" s="144"/>
      <c r="F312" s="211"/>
      <c r="G312" s="139"/>
      <c r="H312" s="140"/>
      <c r="I312" s="140">
        <v>638.03</v>
      </c>
      <c r="J312" s="199">
        <v>192.32</v>
      </c>
      <c r="K312" s="245"/>
      <c r="L312" s="201"/>
      <c r="M312" s="202">
        <v>10.77</v>
      </c>
      <c r="N312" s="198" t="s">
        <v>37</v>
      </c>
      <c r="O312" s="212"/>
      <c r="P312" s="154">
        <v>4751</v>
      </c>
      <c r="Y312" s="42"/>
    </row>
    <row r="313" spans="2:25" x14ac:dyDescent="0.25">
      <c r="B313" s="285">
        <v>44935</v>
      </c>
      <c r="C313" s="135">
        <v>3095</v>
      </c>
      <c r="D313" s="136">
        <v>1481</v>
      </c>
      <c r="E313" s="144"/>
      <c r="F313" s="211"/>
      <c r="G313" s="139"/>
      <c r="H313" s="140"/>
      <c r="I313" s="140">
        <v>304.68</v>
      </c>
      <c r="J313" s="199">
        <v>222.82</v>
      </c>
      <c r="K313" s="245"/>
      <c r="L313" s="201"/>
      <c r="M313" s="290">
        <v>8.66</v>
      </c>
      <c r="N313" s="198" t="s">
        <v>37</v>
      </c>
      <c r="O313" s="212"/>
      <c r="P313" s="154">
        <v>3631</v>
      </c>
    </row>
    <row r="314" spans="2:25" x14ac:dyDescent="0.25">
      <c r="B314" s="34">
        <v>44938</v>
      </c>
      <c r="C314" s="135">
        <v>4002</v>
      </c>
      <c r="D314" s="136"/>
      <c r="E314" s="144"/>
      <c r="F314" s="211"/>
      <c r="G314" s="139"/>
      <c r="H314" s="140"/>
      <c r="I314" s="140">
        <v>212.66</v>
      </c>
      <c r="J314" s="199">
        <v>122.22</v>
      </c>
      <c r="K314" s="245"/>
      <c r="L314" s="201"/>
      <c r="M314" s="202">
        <v>6.32</v>
      </c>
      <c r="N314" s="198" t="s">
        <v>37</v>
      </c>
      <c r="O314" s="212"/>
      <c r="P314" s="154">
        <v>4343</v>
      </c>
    </row>
    <row r="315" spans="2:25" x14ac:dyDescent="0.25">
      <c r="B315" s="34">
        <v>44942</v>
      </c>
      <c r="C315" s="135">
        <v>3772</v>
      </c>
      <c r="D315" s="136">
        <v>1664</v>
      </c>
      <c r="E315" s="144"/>
      <c r="F315" s="211"/>
      <c r="G315" s="139"/>
      <c r="H315" s="140"/>
      <c r="I315" s="140">
        <v>242.14</v>
      </c>
      <c r="J315" s="199">
        <v>162.93</v>
      </c>
      <c r="K315" s="245"/>
      <c r="L315" s="201"/>
      <c r="M315" s="202">
        <v>8.7799999999999994</v>
      </c>
      <c r="N315" s="198" t="s">
        <v>37</v>
      </c>
      <c r="O315" s="212"/>
      <c r="P315" s="154">
        <v>4186</v>
      </c>
    </row>
    <row r="316" spans="2:25" x14ac:dyDescent="0.25">
      <c r="B316" s="34">
        <v>44945</v>
      </c>
      <c r="C316" s="135">
        <v>4196</v>
      </c>
      <c r="D316" s="136"/>
      <c r="E316" s="144"/>
      <c r="F316" s="211"/>
      <c r="G316" s="139"/>
      <c r="H316" s="140"/>
      <c r="I316" s="140">
        <v>281.41000000000003</v>
      </c>
      <c r="J316" s="199">
        <v>170.21</v>
      </c>
      <c r="K316" s="245"/>
      <c r="L316" s="201"/>
      <c r="M316" s="202">
        <v>9.8000000000000007</v>
      </c>
      <c r="N316" s="198" t="s">
        <v>37</v>
      </c>
      <c r="O316" s="212"/>
      <c r="P316" s="154">
        <v>4658</v>
      </c>
    </row>
    <row r="317" spans="2:25" x14ac:dyDescent="0.25">
      <c r="B317" s="34">
        <v>44949</v>
      </c>
      <c r="C317" s="135">
        <v>2952</v>
      </c>
      <c r="D317" s="136">
        <v>1219</v>
      </c>
      <c r="E317" s="144"/>
      <c r="F317" s="211"/>
      <c r="G317" s="139"/>
      <c r="H317" s="140"/>
      <c r="I317" s="140">
        <v>220.21</v>
      </c>
      <c r="J317" s="199">
        <v>24.65</v>
      </c>
      <c r="K317" s="245"/>
      <c r="L317" s="201"/>
      <c r="M317" s="202">
        <v>7.01</v>
      </c>
      <c r="N317" s="198" t="s">
        <v>37</v>
      </c>
      <c r="O317" s="212"/>
      <c r="P317" s="154">
        <v>3203</v>
      </c>
    </row>
    <row r="318" spans="2:25" x14ac:dyDescent="0.25">
      <c r="B318" s="34">
        <v>44952</v>
      </c>
      <c r="C318" s="135">
        <v>4694</v>
      </c>
      <c r="D318" s="136"/>
      <c r="E318" s="10"/>
      <c r="F318" s="53"/>
      <c r="G318" s="18"/>
      <c r="H318" s="118"/>
      <c r="I318" s="140">
        <v>219.9</v>
      </c>
      <c r="J318" s="199">
        <v>240.06</v>
      </c>
      <c r="K318" s="245"/>
      <c r="L318" s="192"/>
      <c r="M318" s="202">
        <v>12.31</v>
      </c>
      <c r="N318" s="198" t="s">
        <v>37</v>
      </c>
      <c r="P318" s="57">
        <v>5166</v>
      </c>
    </row>
    <row r="319" spans="2:25" x14ac:dyDescent="0.25">
      <c r="B319" s="34">
        <v>44956</v>
      </c>
      <c r="C319" s="135">
        <v>5936</v>
      </c>
      <c r="D319" s="136">
        <v>828</v>
      </c>
      <c r="E319" s="144"/>
      <c r="F319" s="211"/>
      <c r="G319" s="139"/>
      <c r="H319" s="140"/>
      <c r="I319" s="140">
        <v>352.29</v>
      </c>
      <c r="J319" s="199">
        <v>441.9</v>
      </c>
      <c r="K319" s="245"/>
      <c r="L319" s="201"/>
      <c r="M319" s="202">
        <v>159.12</v>
      </c>
      <c r="N319" s="198" t="s">
        <v>37</v>
      </c>
      <c r="O319" s="212"/>
      <c r="P319" s="154">
        <v>6889</v>
      </c>
    </row>
    <row r="320" spans="2:25" x14ac:dyDescent="0.25">
      <c r="B320" s="34">
        <v>44959</v>
      </c>
      <c r="C320" s="135">
        <v>4253</v>
      </c>
      <c r="D320" s="136"/>
      <c r="E320" s="144"/>
      <c r="F320" s="211"/>
      <c r="G320" s="139"/>
      <c r="H320" s="140"/>
      <c r="I320" s="140">
        <v>247.72</v>
      </c>
      <c r="J320" s="199">
        <v>231.23</v>
      </c>
      <c r="K320" s="245"/>
      <c r="L320" s="201"/>
      <c r="M320" s="202">
        <v>9.36</v>
      </c>
      <c r="N320" s="198" t="s">
        <v>37</v>
      </c>
      <c r="O320" s="212"/>
      <c r="P320" s="154">
        <v>4741</v>
      </c>
    </row>
    <row r="321" spans="2:17" x14ac:dyDescent="0.25">
      <c r="B321" s="34">
        <v>44963</v>
      </c>
      <c r="C321" s="135">
        <v>3568</v>
      </c>
      <c r="D321" s="136">
        <v>881</v>
      </c>
      <c r="E321" s="144"/>
      <c r="F321" s="211"/>
      <c r="G321" s="139"/>
      <c r="H321" s="140"/>
      <c r="I321" s="140">
        <v>382.89</v>
      </c>
      <c r="J321" s="199">
        <v>206.12</v>
      </c>
      <c r="K321" s="245"/>
      <c r="L321" s="201"/>
      <c r="M321" s="202">
        <v>6.43</v>
      </c>
      <c r="N321" s="198" t="s">
        <v>37</v>
      </c>
      <c r="P321" s="57">
        <v>4163</v>
      </c>
    </row>
    <row r="322" spans="2:17" x14ac:dyDescent="0.25">
      <c r="B322" s="34">
        <v>44966</v>
      </c>
      <c r="C322" s="135">
        <v>4793</v>
      </c>
      <c r="D322" s="136"/>
      <c r="E322" s="144"/>
      <c r="F322" s="211"/>
      <c r="G322" s="139"/>
      <c r="H322" s="140"/>
      <c r="I322" s="140">
        <v>357.82</v>
      </c>
      <c r="J322" s="199">
        <v>239.33</v>
      </c>
      <c r="K322" s="245"/>
      <c r="L322" s="201"/>
      <c r="M322" s="202">
        <v>4.67</v>
      </c>
      <c r="N322" s="198" t="s">
        <v>37</v>
      </c>
      <c r="O322" s="212"/>
      <c r="P322" s="154">
        <v>5395</v>
      </c>
      <c r="Q322" t="s">
        <v>215</v>
      </c>
    </row>
    <row r="323" spans="2:17" x14ac:dyDescent="0.25">
      <c r="B323" s="34">
        <v>44970</v>
      </c>
      <c r="C323" s="135">
        <v>3167</v>
      </c>
      <c r="D323" s="136">
        <v>1020</v>
      </c>
      <c r="E323" s="144"/>
      <c r="F323" s="211"/>
      <c r="G323" s="139"/>
      <c r="H323" s="140"/>
      <c r="I323" s="140">
        <v>275.55</v>
      </c>
      <c r="J323" s="199">
        <v>88.11</v>
      </c>
      <c r="K323" s="245"/>
      <c r="L323" s="201"/>
      <c r="M323" s="202">
        <v>7.94</v>
      </c>
      <c r="N323" s="198" t="s">
        <v>37</v>
      </c>
      <c r="O323" s="212"/>
      <c r="P323" s="154">
        <v>3538</v>
      </c>
    </row>
    <row r="324" spans="2:17" x14ac:dyDescent="0.25">
      <c r="B324" s="34">
        <v>44972</v>
      </c>
      <c r="C324" s="135">
        <v>3682</v>
      </c>
      <c r="D324" s="136">
        <v>1200</v>
      </c>
      <c r="E324" s="137">
        <v>553.39</v>
      </c>
      <c r="F324" s="211"/>
      <c r="G324" s="139" t="s">
        <v>37</v>
      </c>
      <c r="H324" s="140" t="s">
        <v>37</v>
      </c>
      <c r="I324" s="140">
        <v>324.95</v>
      </c>
      <c r="J324" s="199">
        <v>140.04</v>
      </c>
      <c r="K324" s="245" t="s">
        <v>199</v>
      </c>
      <c r="L324" s="201" t="s">
        <v>37</v>
      </c>
      <c r="M324" s="202">
        <v>3.86</v>
      </c>
      <c r="N324" s="198" t="s">
        <v>37</v>
      </c>
      <c r="O324" s="212"/>
      <c r="P324" s="154">
        <v>5905</v>
      </c>
    </row>
    <row r="325" spans="2:17" x14ac:dyDescent="0.25">
      <c r="B325" s="34">
        <v>44974</v>
      </c>
      <c r="C325" s="135">
        <v>2883</v>
      </c>
      <c r="D325" s="136">
        <v>1157</v>
      </c>
      <c r="E325" s="137">
        <v>469.24</v>
      </c>
      <c r="F325" s="211"/>
      <c r="G325" s="139"/>
      <c r="H325" s="140"/>
      <c r="I325" s="140">
        <v>332.98</v>
      </c>
      <c r="J325" s="199">
        <v>90.01</v>
      </c>
      <c r="K325" s="245" t="s">
        <v>199</v>
      </c>
      <c r="L325" s="201"/>
      <c r="M325" s="202">
        <v>6.84</v>
      </c>
      <c r="N325" s="198"/>
      <c r="O325" s="212"/>
      <c r="P325" s="154">
        <v>4939</v>
      </c>
    </row>
    <row r="326" spans="2:17" x14ac:dyDescent="0.25">
      <c r="B326" s="34">
        <v>44977</v>
      </c>
      <c r="C326" s="135">
        <v>3499</v>
      </c>
      <c r="D326" s="136">
        <v>936</v>
      </c>
      <c r="E326" s="144">
        <v>419.82</v>
      </c>
      <c r="F326" s="211"/>
      <c r="G326" s="139"/>
      <c r="H326" s="140"/>
      <c r="I326" s="140">
        <v>264.98</v>
      </c>
      <c r="J326" s="199">
        <v>142.97</v>
      </c>
      <c r="K326" s="245" t="s">
        <v>199</v>
      </c>
      <c r="L326" s="201"/>
      <c r="M326" s="202">
        <v>6.38</v>
      </c>
      <c r="N326" s="198"/>
      <c r="O326" s="212"/>
      <c r="P326" s="154">
        <v>5269</v>
      </c>
    </row>
    <row r="327" spans="2:17" x14ac:dyDescent="0.25">
      <c r="B327" s="285">
        <v>44979</v>
      </c>
      <c r="C327" s="135">
        <v>3638</v>
      </c>
      <c r="D327" s="136">
        <v>935</v>
      </c>
      <c r="E327" s="137">
        <v>298.89999999999998</v>
      </c>
      <c r="F327" s="211"/>
      <c r="G327" s="139" t="s">
        <v>217</v>
      </c>
      <c r="H327" s="140" t="s">
        <v>218</v>
      </c>
      <c r="I327" s="140">
        <v>222.98</v>
      </c>
      <c r="J327" s="199">
        <v>81.73</v>
      </c>
      <c r="K327" s="245" t="s">
        <v>199</v>
      </c>
      <c r="L327" s="201" t="s">
        <v>37</v>
      </c>
      <c r="M327" s="289">
        <v>5.18</v>
      </c>
      <c r="N327" s="198" t="s">
        <v>37</v>
      </c>
      <c r="O327" s="212"/>
      <c r="P327" s="154">
        <v>5182</v>
      </c>
    </row>
    <row r="328" spans="2:17" x14ac:dyDescent="0.25">
      <c r="B328" s="34">
        <v>44981</v>
      </c>
      <c r="C328" s="135">
        <v>3434</v>
      </c>
      <c r="D328" s="136">
        <v>1021</v>
      </c>
      <c r="E328" s="137">
        <v>500.98</v>
      </c>
      <c r="F328" s="211"/>
      <c r="G328" s="139"/>
      <c r="H328" s="140"/>
      <c r="I328" s="140">
        <v>270.88</v>
      </c>
      <c r="J328" s="199">
        <v>75.25</v>
      </c>
      <c r="K328" s="245" t="s">
        <v>199</v>
      </c>
      <c r="L328" s="201"/>
      <c r="M328" s="202">
        <v>6.61</v>
      </c>
      <c r="N328" s="198"/>
      <c r="O328" s="212"/>
      <c r="P328" s="154">
        <v>5308</v>
      </c>
    </row>
    <row r="329" spans="2:17" x14ac:dyDescent="0.25">
      <c r="B329" s="34">
        <v>44984</v>
      </c>
      <c r="C329" s="135">
        <v>3294</v>
      </c>
      <c r="D329" s="136">
        <v>862</v>
      </c>
      <c r="E329" s="144">
        <v>561.74</v>
      </c>
      <c r="F329" s="211"/>
      <c r="G329" s="139" t="s">
        <v>37</v>
      </c>
      <c r="H329" s="140" t="s">
        <v>37</v>
      </c>
      <c r="I329" s="140">
        <v>63.14</v>
      </c>
      <c r="J329" s="199">
        <v>6.48</v>
      </c>
      <c r="K329" s="245" t="s">
        <v>199</v>
      </c>
      <c r="L329" s="201" t="s">
        <v>37</v>
      </c>
      <c r="M329" s="289">
        <v>3.96</v>
      </c>
      <c r="N329" s="198" t="s">
        <v>37</v>
      </c>
      <c r="O329" s="212"/>
      <c r="P329" s="154">
        <v>4791</v>
      </c>
    </row>
    <row r="330" spans="2:17" x14ac:dyDescent="0.25">
      <c r="B330" s="34">
        <v>44986</v>
      </c>
      <c r="C330" s="135">
        <v>3660</v>
      </c>
      <c r="D330" s="136">
        <v>967</v>
      </c>
      <c r="E330" s="144">
        <v>185.69</v>
      </c>
      <c r="F330" s="211"/>
      <c r="G330" s="139"/>
      <c r="H330" s="140"/>
      <c r="I330" s="140">
        <v>161.58000000000001</v>
      </c>
      <c r="J330" s="199">
        <v>185.64</v>
      </c>
      <c r="K330" s="245" t="s">
        <v>199</v>
      </c>
      <c r="L330" s="201"/>
      <c r="M330" s="202">
        <v>5.4</v>
      </c>
      <c r="N330" s="198"/>
      <c r="O330" s="212"/>
      <c r="P330" s="154">
        <v>5165</v>
      </c>
    </row>
    <row r="331" spans="2:17" x14ac:dyDescent="0.25">
      <c r="B331" s="34">
        <v>44988</v>
      </c>
      <c r="C331" s="135">
        <v>3476</v>
      </c>
      <c r="D331" s="136">
        <v>1016</v>
      </c>
      <c r="E331" s="137">
        <v>317.97000000000003</v>
      </c>
      <c r="F331" s="211"/>
      <c r="G331" s="139"/>
      <c r="H331" s="140"/>
      <c r="I331" s="140">
        <v>150.6</v>
      </c>
      <c r="J331" s="199">
        <v>83.46</v>
      </c>
      <c r="K331" s="245" t="s">
        <v>199</v>
      </c>
      <c r="L331" s="201"/>
      <c r="M331" s="289">
        <v>5.07</v>
      </c>
      <c r="N331" s="198"/>
      <c r="O331" s="212"/>
      <c r="P331" s="154">
        <v>5049</v>
      </c>
    </row>
    <row r="332" spans="2:17" x14ac:dyDescent="0.25">
      <c r="B332" s="34">
        <v>44991</v>
      </c>
      <c r="C332" s="135">
        <v>3248</v>
      </c>
      <c r="D332" s="136">
        <v>950</v>
      </c>
      <c r="E332" s="137">
        <v>92.47</v>
      </c>
      <c r="F332" s="211"/>
      <c r="G332" s="139" t="s">
        <v>37</v>
      </c>
      <c r="H332" s="140" t="s">
        <v>37</v>
      </c>
      <c r="I332" s="140">
        <v>355.01</v>
      </c>
      <c r="J332" s="199">
        <v>138.94</v>
      </c>
      <c r="K332" s="245" t="s">
        <v>199</v>
      </c>
      <c r="L332" s="201" t="s">
        <v>37</v>
      </c>
      <c r="M332" s="289">
        <v>8.64</v>
      </c>
      <c r="N332" s="198" t="s">
        <v>37</v>
      </c>
      <c r="O332" s="212"/>
      <c r="P332" s="154">
        <v>4793</v>
      </c>
      <c r="Q332" t="s">
        <v>219</v>
      </c>
    </row>
    <row r="333" spans="2:17" x14ac:dyDescent="0.25">
      <c r="B333" s="34">
        <v>44993</v>
      </c>
      <c r="C333" s="135">
        <v>3047</v>
      </c>
      <c r="D333" s="136">
        <v>832</v>
      </c>
      <c r="E333" s="137">
        <v>277.14999999999998</v>
      </c>
      <c r="F333" s="211"/>
      <c r="G333" s="139"/>
      <c r="H333" s="140"/>
      <c r="I333" s="140">
        <v>459.67</v>
      </c>
      <c r="J333" s="199">
        <v>176.27</v>
      </c>
      <c r="K333" s="245" t="s">
        <v>199</v>
      </c>
      <c r="L333" s="201"/>
      <c r="M333" s="289">
        <v>10.83</v>
      </c>
      <c r="N333" s="198"/>
      <c r="O333" s="212"/>
      <c r="P333" s="154">
        <v>4803</v>
      </c>
    </row>
    <row r="334" spans="2:17" x14ac:dyDescent="0.25">
      <c r="B334" s="34">
        <v>44995</v>
      </c>
      <c r="C334" s="135">
        <v>2838</v>
      </c>
      <c r="D334" s="136">
        <v>557</v>
      </c>
      <c r="E334" s="137">
        <v>267.38</v>
      </c>
      <c r="F334" s="211"/>
      <c r="G334" s="139"/>
      <c r="H334" s="140"/>
      <c r="I334" s="140">
        <v>397.12</v>
      </c>
      <c r="J334" s="199">
        <v>92.31</v>
      </c>
      <c r="K334" s="245" t="s">
        <v>199</v>
      </c>
      <c r="L334" s="201"/>
      <c r="M334" s="289">
        <v>9.93</v>
      </c>
      <c r="N334" s="198"/>
      <c r="O334" s="212"/>
      <c r="P334" s="154">
        <v>4161</v>
      </c>
    </row>
    <row r="335" spans="2:17" x14ac:dyDescent="0.25">
      <c r="B335" s="34">
        <v>44998</v>
      </c>
      <c r="C335" s="135">
        <v>1797</v>
      </c>
      <c r="D335" s="136">
        <v>206</v>
      </c>
      <c r="E335" s="137">
        <v>367.18</v>
      </c>
      <c r="F335" s="211"/>
      <c r="G335" s="139" t="s">
        <v>37</v>
      </c>
      <c r="H335" s="140" t="s">
        <v>216</v>
      </c>
      <c r="I335" s="140">
        <v>344.26</v>
      </c>
      <c r="J335" s="199">
        <v>68.900000000000006</v>
      </c>
      <c r="K335" s="245" t="s">
        <v>199</v>
      </c>
      <c r="L335" s="201" t="s">
        <v>37</v>
      </c>
      <c r="M335" s="289">
        <v>8.76</v>
      </c>
      <c r="N335" s="198" t="s">
        <v>37</v>
      </c>
      <c r="O335" s="212"/>
      <c r="P335" s="154">
        <v>2792</v>
      </c>
    </row>
    <row r="336" spans="2:17" x14ac:dyDescent="0.25">
      <c r="B336" s="34">
        <v>45000</v>
      </c>
      <c r="C336" s="135">
        <v>2955</v>
      </c>
      <c r="D336" s="136">
        <v>190</v>
      </c>
      <c r="E336" s="137">
        <v>614.86</v>
      </c>
      <c r="F336" s="211"/>
      <c r="G336" s="139"/>
      <c r="H336" s="140"/>
      <c r="I336" s="140">
        <v>408.61</v>
      </c>
      <c r="J336" s="199">
        <v>92.49</v>
      </c>
      <c r="K336" s="245" t="s">
        <v>199</v>
      </c>
      <c r="L336" s="201"/>
      <c r="M336" s="289">
        <v>2.16</v>
      </c>
      <c r="N336" s="198"/>
      <c r="O336" s="212"/>
      <c r="P336" s="154">
        <v>4263</v>
      </c>
    </row>
    <row r="337" spans="2:16" x14ac:dyDescent="0.25">
      <c r="B337" s="34">
        <v>45002</v>
      </c>
      <c r="C337" s="135">
        <v>2584</v>
      </c>
      <c r="D337" s="136">
        <v>148</v>
      </c>
      <c r="E337" s="137">
        <v>328.33</v>
      </c>
      <c r="F337" s="211"/>
      <c r="G337" s="139"/>
      <c r="H337" s="140"/>
      <c r="I337" s="140">
        <v>319.79000000000002</v>
      </c>
      <c r="J337" s="199">
        <v>68.260000000000005</v>
      </c>
      <c r="K337" s="245" t="s">
        <v>199</v>
      </c>
      <c r="L337" s="201"/>
      <c r="M337" s="289">
        <v>1.88</v>
      </c>
      <c r="N337" s="198"/>
      <c r="O337" s="212"/>
      <c r="P337" s="154">
        <v>3450</v>
      </c>
    </row>
    <row r="338" spans="2:16" ht="15.75" customHeight="1" x14ac:dyDescent="0.25">
      <c r="B338" s="34">
        <v>45005</v>
      </c>
      <c r="C338" s="135">
        <v>3707</v>
      </c>
      <c r="D338" s="136">
        <v>346</v>
      </c>
      <c r="E338" s="137">
        <v>400.34</v>
      </c>
      <c r="F338" s="211"/>
      <c r="G338" s="139" t="s">
        <v>37</v>
      </c>
      <c r="H338" s="140" t="s">
        <v>37</v>
      </c>
      <c r="I338" s="140">
        <v>330.83</v>
      </c>
      <c r="J338" s="199">
        <v>40.71</v>
      </c>
      <c r="K338" s="245" t="s">
        <v>199</v>
      </c>
      <c r="L338" s="201" t="s">
        <v>37</v>
      </c>
      <c r="M338" s="289">
        <v>176.86</v>
      </c>
      <c r="N338" s="198" t="s">
        <v>37</v>
      </c>
      <c r="O338" s="212"/>
      <c r="P338" s="154">
        <v>5002</v>
      </c>
    </row>
    <row r="339" spans="2:16" x14ac:dyDescent="0.25">
      <c r="B339" s="34">
        <v>45007</v>
      </c>
      <c r="C339" s="135">
        <v>3563</v>
      </c>
      <c r="D339" s="136">
        <v>349</v>
      </c>
      <c r="E339" s="137">
        <v>1522.57</v>
      </c>
      <c r="F339" s="211"/>
      <c r="G339" s="139"/>
      <c r="H339" s="140"/>
      <c r="I339" s="140">
        <v>277.39</v>
      </c>
      <c r="J339" s="199">
        <v>36.58</v>
      </c>
      <c r="K339" s="245" t="s">
        <v>199</v>
      </c>
      <c r="L339" s="201"/>
      <c r="M339" s="289">
        <v>2.4500000000000002</v>
      </c>
      <c r="N339" s="198"/>
      <c r="O339" s="212"/>
      <c r="P339" s="154">
        <v>5751</v>
      </c>
    </row>
    <row r="340" spans="2:16" x14ac:dyDescent="0.25">
      <c r="B340" s="34">
        <v>45009</v>
      </c>
      <c r="C340" s="135">
        <v>2718</v>
      </c>
      <c r="D340" s="136">
        <v>326</v>
      </c>
      <c r="E340" s="137">
        <v>1651.03</v>
      </c>
      <c r="F340" s="211"/>
      <c r="G340" s="139"/>
      <c r="H340" s="140"/>
      <c r="I340" s="140">
        <v>289.43</v>
      </c>
      <c r="J340" s="199">
        <v>69.17</v>
      </c>
      <c r="K340" s="245" t="s">
        <v>199</v>
      </c>
      <c r="L340" s="201"/>
      <c r="M340" s="289">
        <v>150.83000000000001</v>
      </c>
      <c r="N340" s="198"/>
      <c r="O340" s="212"/>
      <c r="P340" s="154">
        <v>5205</v>
      </c>
    </row>
    <row r="341" spans="2:16" x14ac:dyDescent="0.25">
      <c r="B341" s="34">
        <v>45012</v>
      </c>
      <c r="C341" s="135">
        <v>3286</v>
      </c>
      <c r="D341" s="136">
        <v>157</v>
      </c>
      <c r="E341" s="137">
        <v>820.82</v>
      </c>
      <c r="F341" s="211"/>
      <c r="G341" s="139" t="s">
        <v>37</v>
      </c>
      <c r="H341" s="140" t="s">
        <v>37</v>
      </c>
      <c r="I341" s="140">
        <v>238.28</v>
      </c>
      <c r="J341" s="199">
        <v>90.81</v>
      </c>
      <c r="K341" s="245" t="s">
        <v>199</v>
      </c>
      <c r="L341" s="201" t="s">
        <v>37</v>
      </c>
      <c r="M341" s="202" t="s">
        <v>37</v>
      </c>
      <c r="N341" s="198" t="s">
        <v>37</v>
      </c>
      <c r="O341" s="212"/>
      <c r="P341" s="154">
        <v>4593</v>
      </c>
    </row>
    <row r="342" spans="2:16" x14ac:dyDescent="0.25">
      <c r="B342" s="34">
        <v>45014</v>
      </c>
      <c r="C342" s="135">
        <v>3110</v>
      </c>
      <c r="D342" s="136">
        <v>157</v>
      </c>
      <c r="E342" s="137">
        <v>512.76</v>
      </c>
      <c r="F342" s="211"/>
      <c r="G342" s="139"/>
      <c r="H342" s="140"/>
      <c r="I342" s="140">
        <v>226.74</v>
      </c>
      <c r="J342" s="199">
        <v>10.86</v>
      </c>
      <c r="K342" s="245" t="s">
        <v>199</v>
      </c>
      <c r="L342" s="201"/>
      <c r="M342" s="202" t="s">
        <v>37</v>
      </c>
      <c r="N342" s="198"/>
      <c r="O342" s="212"/>
      <c r="P342" s="154">
        <v>4018</v>
      </c>
    </row>
    <row r="343" spans="2:16" x14ac:dyDescent="0.25">
      <c r="B343" s="34">
        <v>45016</v>
      </c>
      <c r="C343" s="135">
        <v>3795</v>
      </c>
      <c r="D343" s="136">
        <v>118</v>
      </c>
      <c r="E343" s="137">
        <v>649.67999999999995</v>
      </c>
      <c r="F343" s="211"/>
      <c r="G343" s="139"/>
      <c r="H343" s="140"/>
      <c r="I343" s="140">
        <v>243.1</v>
      </c>
      <c r="J343" s="199">
        <v>5.97</v>
      </c>
      <c r="K343" s="245" t="s">
        <v>199</v>
      </c>
      <c r="L343" s="201"/>
      <c r="M343" s="202" t="s">
        <v>37</v>
      </c>
      <c r="N343" s="198"/>
      <c r="O343" s="212"/>
      <c r="P343" s="154">
        <v>4812</v>
      </c>
    </row>
    <row r="344" spans="2:16" x14ac:dyDescent="0.25">
      <c r="B344" s="34">
        <v>45019</v>
      </c>
      <c r="C344" s="135">
        <v>2487</v>
      </c>
      <c r="D344" s="136">
        <v>159</v>
      </c>
      <c r="E344" s="137">
        <v>550.04</v>
      </c>
      <c r="F344" s="211"/>
      <c r="G344" s="139" t="s">
        <v>37</v>
      </c>
      <c r="H344" s="140" t="s">
        <v>37</v>
      </c>
      <c r="I344" s="140">
        <v>179.31</v>
      </c>
      <c r="J344" s="199">
        <v>25.47</v>
      </c>
      <c r="K344" s="245">
        <v>1.41</v>
      </c>
      <c r="L344" s="201" t="s">
        <v>37</v>
      </c>
      <c r="M344" s="202" t="s">
        <v>37</v>
      </c>
      <c r="N344" s="198" t="s">
        <v>37</v>
      </c>
      <c r="O344" s="212"/>
      <c r="P344" s="154">
        <v>3402</v>
      </c>
    </row>
    <row r="345" spans="2:16" x14ac:dyDescent="0.25">
      <c r="B345" s="34">
        <v>45020</v>
      </c>
      <c r="C345" s="135">
        <v>2469</v>
      </c>
      <c r="D345" s="136">
        <v>78</v>
      </c>
      <c r="E345" s="137">
        <v>514.42999999999995</v>
      </c>
      <c r="F345" s="211"/>
      <c r="G345" s="139"/>
      <c r="H345" s="140"/>
      <c r="I345" s="140">
        <v>245.92</v>
      </c>
      <c r="J345" s="199">
        <v>15.78</v>
      </c>
      <c r="K345" s="245">
        <v>3.45</v>
      </c>
      <c r="L345" s="201"/>
      <c r="M345" s="202" t="s">
        <v>37</v>
      </c>
      <c r="N345" s="198"/>
      <c r="O345" s="212"/>
      <c r="P345" s="154">
        <v>3326</v>
      </c>
    </row>
    <row r="346" spans="2:16" x14ac:dyDescent="0.25">
      <c r="B346" s="34">
        <v>45028</v>
      </c>
      <c r="C346" s="135">
        <v>2681</v>
      </c>
      <c r="D346" s="136">
        <v>124</v>
      </c>
      <c r="E346" s="137">
        <v>313.39</v>
      </c>
      <c r="F346" s="211"/>
      <c r="G346" s="139" t="s">
        <v>37</v>
      </c>
      <c r="H346" s="140" t="s">
        <v>37</v>
      </c>
      <c r="I346" s="140">
        <v>234.11</v>
      </c>
      <c r="J346" s="199">
        <v>13.32</v>
      </c>
      <c r="K346" s="245">
        <v>0.82</v>
      </c>
      <c r="L346" s="201" t="s">
        <v>37</v>
      </c>
      <c r="M346" s="202" t="s">
        <v>37</v>
      </c>
      <c r="N346" s="198" t="s">
        <v>37</v>
      </c>
      <c r="O346" s="212"/>
      <c r="P346" s="154">
        <v>3366</v>
      </c>
    </row>
    <row r="347" spans="2:16" x14ac:dyDescent="0.25">
      <c r="B347" s="34">
        <v>45030</v>
      </c>
      <c r="C347" s="135">
        <v>2012</v>
      </c>
      <c r="D347" s="136">
        <v>101</v>
      </c>
      <c r="E347" s="137">
        <v>317.02</v>
      </c>
      <c r="F347" s="211"/>
      <c r="G347" s="139"/>
      <c r="H347" s="140"/>
      <c r="I347" s="140">
        <v>257.19</v>
      </c>
      <c r="J347" s="199">
        <v>14.23</v>
      </c>
      <c r="K347" s="245">
        <v>2.2400000000000002</v>
      </c>
      <c r="L347" s="201"/>
      <c r="M347" s="202" t="s">
        <v>37</v>
      </c>
      <c r="N347" s="198"/>
      <c r="O347" s="212"/>
      <c r="P347" s="154">
        <v>2703</v>
      </c>
    </row>
    <row r="348" spans="2:16" x14ac:dyDescent="0.25">
      <c r="B348" s="285">
        <v>45033</v>
      </c>
      <c r="C348" s="135">
        <v>2166</v>
      </c>
      <c r="D348" s="136">
        <v>30</v>
      </c>
      <c r="E348" s="137">
        <v>123.73</v>
      </c>
      <c r="F348" s="211"/>
      <c r="G348" s="139" t="s">
        <v>37</v>
      </c>
      <c r="H348" s="140" t="s">
        <v>37</v>
      </c>
      <c r="I348" s="140">
        <v>45.14</v>
      </c>
      <c r="J348" s="199">
        <v>0.78</v>
      </c>
      <c r="K348" s="245">
        <v>1.24</v>
      </c>
      <c r="L348" s="201" t="s">
        <v>37</v>
      </c>
      <c r="M348" s="202" t="s">
        <v>37</v>
      </c>
      <c r="N348" s="198" t="s">
        <v>37</v>
      </c>
      <c r="O348" s="212"/>
      <c r="P348" s="154">
        <v>2366</v>
      </c>
    </row>
    <row r="349" spans="2:16" x14ac:dyDescent="0.25">
      <c r="B349" s="34">
        <v>45035</v>
      </c>
      <c r="C349" s="135">
        <v>1738</v>
      </c>
      <c r="D349" s="136">
        <v>46</v>
      </c>
      <c r="E349" s="137">
        <v>103.98</v>
      </c>
      <c r="F349" s="211"/>
      <c r="G349" s="139"/>
      <c r="H349" s="140"/>
      <c r="I349" s="140">
        <v>54.08</v>
      </c>
      <c r="J349" s="199">
        <v>0.82</v>
      </c>
      <c r="K349" s="245" t="s">
        <v>199</v>
      </c>
      <c r="L349" s="201"/>
      <c r="M349" s="202" t="s">
        <v>37</v>
      </c>
      <c r="N349" s="198"/>
      <c r="O349" s="212"/>
      <c r="P349" s="154">
        <v>1943</v>
      </c>
    </row>
    <row r="350" spans="2:16" x14ac:dyDescent="0.25">
      <c r="B350" s="34">
        <v>45037</v>
      </c>
      <c r="C350" s="135">
        <v>2826</v>
      </c>
      <c r="D350" s="136">
        <v>26</v>
      </c>
      <c r="E350" s="137">
        <v>41.28</v>
      </c>
      <c r="F350" s="211"/>
      <c r="G350" s="139"/>
      <c r="H350" s="140"/>
      <c r="I350" s="140">
        <v>72.010000000000005</v>
      </c>
      <c r="J350" s="199">
        <v>1.31</v>
      </c>
      <c r="K350" s="245" t="s">
        <v>199</v>
      </c>
      <c r="L350" s="201"/>
      <c r="M350" s="202">
        <v>1.44</v>
      </c>
      <c r="N350" s="198"/>
      <c r="O350" s="212"/>
      <c r="P350" s="154">
        <v>2968</v>
      </c>
    </row>
    <row r="351" spans="2:16" x14ac:dyDescent="0.25">
      <c r="B351" s="285">
        <v>45040</v>
      </c>
      <c r="C351" s="135">
        <v>1371</v>
      </c>
      <c r="D351" s="136" t="s">
        <v>46</v>
      </c>
      <c r="E351" s="137">
        <v>134.19</v>
      </c>
      <c r="F351" s="211"/>
      <c r="G351" s="139" t="s">
        <v>37</v>
      </c>
      <c r="H351" s="140" t="s">
        <v>37</v>
      </c>
      <c r="I351" s="140">
        <v>44.01</v>
      </c>
      <c r="J351" s="199">
        <v>0.21</v>
      </c>
      <c r="K351" s="245" t="s">
        <v>199</v>
      </c>
      <c r="L351" s="201" t="s">
        <v>37</v>
      </c>
      <c r="M351" s="202" t="s">
        <v>37</v>
      </c>
      <c r="N351" s="198" t="s">
        <v>37</v>
      </c>
      <c r="O351" s="212"/>
      <c r="P351" s="154">
        <v>1549</v>
      </c>
    </row>
    <row r="352" spans="2:16" x14ac:dyDescent="0.25">
      <c r="B352" s="285">
        <v>45042</v>
      </c>
      <c r="C352" s="135">
        <v>1729</v>
      </c>
      <c r="D352" s="136" t="s">
        <v>46</v>
      </c>
      <c r="E352" s="137">
        <v>196.2</v>
      </c>
      <c r="F352" s="211"/>
      <c r="G352" s="139"/>
      <c r="H352" s="140"/>
      <c r="I352" s="140">
        <v>54.93</v>
      </c>
      <c r="J352" s="199">
        <v>1.17</v>
      </c>
      <c r="K352" s="245" t="s">
        <v>199</v>
      </c>
      <c r="L352" s="201"/>
      <c r="M352" s="202" t="s">
        <v>37</v>
      </c>
      <c r="N352" s="198"/>
      <c r="O352" s="212"/>
      <c r="P352" s="154">
        <v>1982</v>
      </c>
    </row>
    <row r="353" spans="2:17" x14ac:dyDescent="0.25">
      <c r="B353" s="285">
        <v>45044</v>
      </c>
      <c r="C353" s="135">
        <v>1902</v>
      </c>
      <c r="D353" s="136" t="s">
        <v>46</v>
      </c>
      <c r="E353" s="137">
        <v>114.57</v>
      </c>
      <c r="F353" s="211"/>
      <c r="G353" s="139"/>
      <c r="H353" s="140"/>
      <c r="I353" s="140">
        <v>82.37</v>
      </c>
      <c r="J353" s="199">
        <v>0.57999999999999996</v>
      </c>
      <c r="K353" s="245" t="s">
        <v>199</v>
      </c>
      <c r="L353" s="201"/>
      <c r="M353" s="202" t="s">
        <v>37</v>
      </c>
      <c r="N353" s="198"/>
      <c r="O353" s="212"/>
      <c r="P353" s="154">
        <v>2099</v>
      </c>
    </row>
    <row r="354" spans="2:17" x14ac:dyDescent="0.25">
      <c r="B354" s="285">
        <v>45048</v>
      </c>
      <c r="C354" s="135">
        <v>1979</v>
      </c>
      <c r="D354" s="136" t="s">
        <v>46</v>
      </c>
      <c r="E354" s="137">
        <v>22.64</v>
      </c>
      <c r="F354" s="211"/>
      <c r="G354" s="139" t="s">
        <v>37</v>
      </c>
      <c r="H354" s="140" t="s">
        <v>37</v>
      </c>
      <c r="I354" s="140">
        <v>35.29</v>
      </c>
      <c r="J354" s="199">
        <v>0.18</v>
      </c>
      <c r="K354" s="245" t="s">
        <v>199</v>
      </c>
      <c r="L354" s="201" t="s">
        <v>37</v>
      </c>
      <c r="M354" s="202">
        <v>155.44999999999999</v>
      </c>
      <c r="N354" s="198" t="s">
        <v>37</v>
      </c>
      <c r="O354" s="212"/>
      <c r="P354" s="154">
        <v>2193</v>
      </c>
    </row>
    <row r="355" spans="2:17" x14ac:dyDescent="0.25">
      <c r="B355" s="285">
        <v>45049</v>
      </c>
      <c r="C355" s="135">
        <v>3179</v>
      </c>
      <c r="D355" s="136" t="s">
        <v>46</v>
      </c>
      <c r="E355" s="137">
        <v>25.81</v>
      </c>
      <c r="F355" s="211"/>
      <c r="G355" s="139"/>
      <c r="H355" s="140"/>
      <c r="I355" s="140">
        <v>37.68</v>
      </c>
      <c r="J355" s="199">
        <v>0.05</v>
      </c>
      <c r="K355" s="245" t="s">
        <v>199</v>
      </c>
      <c r="L355" s="201"/>
      <c r="M355" s="202">
        <v>182.51</v>
      </c>
      <c r="N355" s="198"/>
      <c r="O355" s="212"/>
      <c r="P355" s="154">
        <v>3425</v>
      </c>
    </row>
    <row r="356" spans="2:17" x14ac:dyDescent="0.25">
      <c r="B356" s="285">
        <v>45051</v>
      </c>
      <c r="C356" s="135">
        <v>1569</v>
      </c>
      <c r="D356" s="136" t="s">
        <v>46</v>
      </c>
      <c r="E356" s="137">
        <v>25.47</v>
      </c>
      <c r="F356" s="211"/>
      <c r="G356" s="139"/>
      <c r="H356" s="140"/>
      <c r="I356" s="140">
        <v>58.04</v>
      </c>
      <c r="J356" s="199">
        <v>0.03</v>
      </c>
      <c r="K356" s="245" t="s">
        <v>199</v>
      </c>
      <c r="L356" s="201"/>
      <c r="M356" s="202">
        <v>50</v>
      </c>
      <c r="N356" s="198"/>
      <c r="O356" s="212"/>
      <c r="P356" s="154">
        <v>1702</v>
      </c>
    </row>
    <row r="357" spans="2:17" x14ac:dyDescent="0.25">
      <c r="B357" s="285">
        <v>45054</v>
      </c>
      <c r="C357" s="135">
        <v>1375</v>
      </c>
      <c r="D357" s="136" t="s">
        <v>46</v>
      </c>
      <c r="E357" s="137" t="s">
        <v>199</v>
      </c>
      <c r="F357" s="211"/>
      <c r="G357" s="139" t="s">
        <v>37</v>
      </c>
      <c r="H357" s="140" t="s">
        <v>37</v>
      </c>
      <c r="I357" s="140">
        <v>31.41</v>
      </c>
      <c r="J357" s="199">
        <v>0.36</v>
      </c>
      <c r="K357" s="245" t="s">
        <v>199</v>
      </c>
      <c r="L357" s="201" t="s">
        <v>37</v>
      </c>
      <c r="M357" s="202" t="s">
        <v>37</v>
      </c>
      <c r="N357" s="198" t="s">
        <v>37</v>
      </c>
      <c r="O357" s="212"/>
      <c r="P357" s="154">
        <v>1407</v>
      </c>
    </row>
    <row r="358" spans="2:17" x14ac:dyDescent="0.25">
      <c r="B358" s="285">
        <v>45056</v>
      </c>
      <c r="C358" s="135">
        <v>1594</v>
      </c>
      <c r="D358" s="136" t="s">
        <v>37</v>
      </c>
      <c r="E358" s="137" t="s">
        <v>199</v>
      </c>
      <c r="F358" s="211"/>
      <c r="G358" s="139"/>
      <c r="H358" s="140"/>
      <c r="I358" s="140">
        <v>31.6</v>
      </c>
      <c r="J358" s="199" t="s">
        <v>199</v>
      </c>
      <c r="K358" s="245" t="s">
        <v>199</v>
      </c>
      <c r="L358" s="201"/>
      <c r="M358" s="202" t="s">
        <v>37</v>
      </c>
      <c r="N358" s="198"/>
      <c r="O358" s="212"/>
      <c r="P358" s="154">
        <v>1626</v>
      </c>
    </row>
    <row r="359" spans="2:17" x14ac:dyDescent="0.25">
      <c r="B359" s="285">
        <v>45058</v>
      </c>
      <c r="C359" s="135">
        <v>1438</v>
      </c>
      <c r="D359" s="136" t="s">
        <v>37</v>
      </c>
      <c r="E359" s="137" t="s">
        <v>199</v>
      </c>
      <c r="F359" s="211"/>
      <c r="G359" s="139"/>
      <c r="H359" s="140"/>
      <c r="I359" s="140">
        <v>19.579999999999998</v>
      </c>
      <c r="J359" s="199" t="s">
        <v>37</v>
      </c>
      <c r="K359" s="245" t="s">
        <v>199</v>
      </c>
      <c r="L359" s="201"/>
      <c r="M359" s="202" t="s">
        <v>37</v>
      </c>
      <c r="N359" s="198"/>
      <c r="O359" s="212"/>
      <c r="P359" s="154">
        <v>1458</v>
      </c>
    </row>
    <row r="360" spans="2:17" x14ac:dyDescent="0.25">
      <c r="B360" s="285">
        <v>45061</v>
      </c>
      <c r="C360" s="135">
        <v>1148</v>
      </c>
      <c r="D360" s="136" t="s">
        <v>37</v>
      </c>
      <c r="E360" s="137" t="s">
        <v>199</v>
      </c>
      <c r="F360" s="211"/>
      <c r="G360" s="139" t="s">
        <v>37</v>
      </c>
      <c r="H360" s="140" t="s">
        <v>37</v>
      </c>
      <c r="I360" s="140">
        <v>18.920000000000002</v>
      </c>
      <c r="J360" s="199" t="s">
        <v>37</v>
      </c>
      <c r="K360" s="245" t="s">
        <v>199</v>
      </c>
      <c r="L360" s="201" t="s">
        <v>37</v>
      </c>
      <c r="M360" s="202" t="s">
        <v>37</v>
      </c>
      <c r="N360" s="198" t="s">
        <v>37</v>
      </c>
      <c r="O360" s="212"/>
      <c r="P360" s="154">
        <v>1167</v>
      </c>
    </row>
    <row r="361" spans="2:17" x14ac:dyDescent="0.25">
      <c r="B361" s="285">
        <v>45063</v>
      </c>
      <c r="C361" s="135">
        <v>1426</v>
      </c>
      <c r="D361" s="136" t="s">
        <v>37</v>
      </c>
      <c r="E361" s="137" t="s">
        <v>199</v>
      </c>
      <c r="F361" s="211"/>
      <c r="G361" s="139"/>
      <c r="H361" s="140"/>
      <c r="I361" s="140" t="s">
        <v>199</v>
      </c>
      <c r="J361" s="199">
        <v>0.17</v>
      </c>
      <c r="K361" s="245" t="s">
        <v>199</v>
      </c>
      <c r="L361" s="201"/>
      <c r="M361" s="202" t="s">
        <v>37</v>
      </c>
      <c r="N361" s="198"/>
      <c r="O361" s="212"/>
      <c r="P361" s="154">
        <v>1426</v>
      </c>
    </row>
    <row r="362" spans="2:17" x14ac:dyDescent="0.25">
      <c r="B362" s="285">
        <v>45065</v>
      </c>
      <c r="C362" s="135">
        <v>1230</v>
      </c>
      <c r="D362" s="136" t="s">
        <v>37</v>
      </c>
      <c r="E362" s="137" t="s">
        <v>199</v>
      </c>
      <c r="F362" s="211"/>
      <c r="G362" s="139"/>
      <c r="H362" s="140"/>
      <c r="I362" s="140">
        <v>38.56</v>
      </c>
      <c r="J362" s="199" t="s">
        <v>37</v>
      </c>
      <c r="K362" s="245" t="s">
        <v>199</v>
      </c>
      <c r="L362" s="201"/>
      <c r="M362" s="202" t="s">
        <v>37</v>
      </c>
      <c r="N362" s="198"/>
      <c r="O362" s="212"/>
      <c r="P362" s="154">
        <v>1268</v>
      </c>
    </row>
    <row r="363" spans="2:17" x14ac:dyDescent="0.25">
      <c r="B363" s="285">
        <v>45068</v>
      </c>
      <c r="C363" s="135">
        <v>1335</v>
      </c>
      <c r="D363" s="136" t="s">
        <v>46</v>
      </c>
      <c r="E363" s="137" t="s">
        <v>199</v>
      </c>
      <c r="F363" s="211"/>
      <c r="G363" s="139" t="s">
        <v>37</v>
      </c>
      <c r="H363" s="140" t="s">
        <v>37</v>
      </c>
      <c r="I363" s="140">
        <v>6.56</v>
      </c>
      <c r="J363" s="199" t="s">
        <v>37</v>
      </c>
      <c r="K363" s="245" t="s">
        <v>199</v>
      </c>
      <c r="L363" s="201" t="s">
        <v>37</v>
      </c>
      <c r="M363" s="202" t="s">
        <v>37</v>
      </c>
      <c r="N363" s="198" t="s">
        <v>37</v>
      </c>
      <c r="O363" s="212"/>
      <c r="P363" s="154">
        <v>1342</v>
      </c>
    </row>
    <row r="364" spans="2:17" x14ac:dyDescent="0.25">
      <c r="B364" s="285">
        <v>45070</v>
      </c>
      <c r="C364" s="135">
        <v>6855</v>
      </c>
      <c r="D364" s="136">
        <v>549</v>
      </c>
      <c r="E364" s="137">
        <v>479.38</v>
      </c>
      <c r="F364" s="211"/>
      <c r="G364" s="139"/>
      <c r="H364" s="140"/>
      <c r="I364" s="140">
        <v>763.28</v>
      </c>
      <c r="J364" s="199">
        <v>773.1</v>
      </c>
      <c r="K364" s="245" t="s">
        <v>224</v>
      </c>
      <c r="L364" s="201"/>
      <c r="M364" s="202">
        <v>90.47</v>
      </c>
      <c r="N364" s="198"/>
      <c r="O364" s="212"/>
      <c r="P364" s="154">
        <v>9510</v>
      </c>
      <c r="Q364" t="s">
        <v>223</v>
      </c>
    </row>
    <row r="365" spans="2:17" x14ac:dyDescent="0.25">
      <c r="B365" s="285">
        <v>45072</v>
      </c>
      <c r="C365" s="135">
        <v>2727</v>
      </c>
      <c r="D365" s="136">
        <v>498</v>
      </c>
      <c r="E365" s="137" t="s">
        <v>199</v>
      </c>
      <c r="F365" s="211"/>
      <c r="G365" s="139"/>
      <c r="H365" s="140"/>
      <c r="I365" s="140">
        <v>155.59</v>
      </c>
      <c r="J365" s="199">
        <v>65.16</v>
      </c>
      <c r="K365" s="245" t="s">
        <v>224</v>
      </c>
      <c r="L365" s="201"/>
      <c r="M365" s="202">
        <v>5.78</v>
      </c>
      <c r="N365" s="198"/>
      <c r="O365" s="212"/>
      <c r="P365" s="154">
        <v>3452</v>
      </c>
    </row>
    <row r="366" spans="2:17" x14ac:dyDescent="0.25">
      <c r="B366" s="285">
        <v>45075</v>
      </c>
      <c r="C366" s="135">
        <v>1586</v>
      </c>
      <c r="D366" s="136">
        <v>618</v>
      </c>
      <c r="E366" s="137">
        <v>1188.49</v>
      </c>
      <c r="F366" s="211"/>
      <c r="G366" s="139" t="s">
        <v>37</v>
      </c>
      <c r="H366" s="140" t="s">
        <v>37</v>
      </c>
      <c r="I366" s="140">
        <v>142.94</v>
      </c>
      <c r="J366" s="199">
        <v>33.51</v>
      </c>
      <c r="K366" s="245" t="s">
        <v>224</v>
      </c>
      <c r="L366" s="201" t="s">
        <v>37</v>
      </c>
      <c r="M366" s="202" t="s">
        <v>37</v>
      </c>
      <c r="N366" s="198" t="s">
        <v>37</v>
      </c>
      <c r="O366" s="212"/>
      <c r="P366" s="154">
        <v>3568</v>
      </c>
    </row>
    <row r="367" spans="2:17" x14ac:dyDescent="0.25">
      <c r="B367" s="285">
        <v>45077</v>
      </c>
      <c r="C367" s="135">
        <v>7048</v>
      </c>
      <c r="D367" s="136">
        <v>291</v>
      </c>
      <c r="E367" s="137">
        <v>1199.07</v>
      </c>
      <c r="F367" s="211"/>
      <c r="G367" s="139"/>
      <c r="H367" s="140"/>
      <c r="I367" s="140">
        <v>59.16</v>
      </c>
      <c r="J367" s="199">
        <v>23.5</v>
      </c>
      <c r="K367" s="245" t="s">
        <v>224</v>
      </c>
      <c r="L367" s="201"/>
      <c r="M367" s="202" t="s">
        <v>37</v>
      </c>
      <c r="N367" s="198"/>
      <c r="O367" s="212"/>
      <c r="P367" s="154">
        <v>8621</v>
      </c>
    </row>
    <row r="368" spans="2:17" ht="14.25" customHeight="1" x14ac:dyDescent="0.25">
      <c r="B368" s="285">
        <v>45079</v>
      </c>
      <c r="C368" s="135">
        <v>1891</v>
      </c>
      <c r="D368" s="136">
        <v>434</v>
      </c>
      <c r="E368" s="137" t="s">
        <v>199</v>
      </c>
      <c r="F368" s="211"/>
      <c r="G368" s="139"/>
      <c r="H368" s="140"/>
      <c r="I368" s="140">
        <v>24.43</v>
      </c>
      <c r="J368" s="199">
        <v>1.26</v>
      </c>
      <c r="K368" s="245" t="s">
        <v>224</v>
      </c>
      <c r="L368" s="201"/>
      <c r="M368" s="202" t="s">
        <v>37</v>
      </c>
      <c r="N368" s="198"/>
      <c r="O368" s="212"/>
      <c r="P368" s="154">
        <v>2351</v>
      </c>
    </row>
    <row r="369" spans="2:17" x14ac:dyDescent="0.25">
      <c r="B369" s="285">
        <v>45082</v>
      </c>
      <c r="C369" s="135">
        <v>3250</v>
      </c>
      <c r="D369" s="136">
        <v>295</v>
      </c>
      <c r="E369" s="137">
        <v>2579.9</v>
      </c>
      <c r="F369" s="211"/>
      <c r="G369" s="139" t="s">
        <v>37</v>
      </c>
      <c r="H369" s="140" t="s">
        <v>37</v>
      </c>
      <c r="I369" s="140">
        <v>52.63</v>
      </c>
      <c r="J369" s="199">
        <v>1.19</v>
      </c>
      <c r="K369" s="245" t="s">
        <v>224</v>
      </c>
      <c r="L369" s="201" t="s">
        <v>37</v>
      </c>
      <c r="M369" s="202">
        <v>113.34</v>
      </c>
      <c r="N369" s="198" t="s">
        <v>37</v>
      </c>
      <c r="O369" s="212"/>
      <c r="P369" s="154">
        <v>6291</v>
      </c>
    </row>
    <row r="370" spans="2:17" x14ac:dyDescent="0.25">
      <c r="B370" s="285">
        <v>45084</v>
      </c>
      <c r="C370" s="135">
        <v>2285</v>
      </c>
      <c r="D370" s="136">
        <v>265</v>
      </c>
      <c r="E370" s="137" t="s">
        <v>199</v>
      </c>
      <c r="F370" s="211"/>
      <c r="G370" s="139"/>
      <c r="H370" s="140"/>
      <c r="I370" s="140">
        <v>37.270000000000003</v>
      </c>
      <c r="J370" s="199" t="s">
        <v>199</v>
      </c>
      <c r="K370" s="245" t="s">
        <v>224</v>
      </c>
      <c r="L370" s="201"/>
      <c r="M370" s="202">
        <v>8.89</v>
      </c>
      <c r="N370" s="198"/>
      <c r="O370" s="212"/>
      <c r="P370" s="154">
        <v>2597</v>
      </c>
      <c r="Q370" t="s">
        <v>225</v>
      </c>
    </row>
    <row r="371" spans="2:17" x14ac:dyDescent="0.25">
      <c r="B371" s="285">
        <v>45085</v>
      </c>
      <c r="C371" s="135">
        <v>4647</v>
      </c>
      <c r="D371" s="136">
        <v>340</v>
      </c>
      <c r="E371" s="137">
        <v>4650.8599999999997</v>
      </c>
      <c r="F371" s="211"/>
      <c r="G371" s="139"/>
      <c r="H371" s="140"/>
      <c r="I371" s="140">
        <v>72.400000000000006</v>
      </c>
      <c r="J371" s="199" t="s">
        <v>199</v>
      </c>
      <c r="K371" s="245" t="s">
        <v>224</v>
      </c>
      <c r="L371" s="201"/>
      <c r="M371" s="202">
        <v>82.15</v>
      </c>
      <c r="N371" s="198"/>
      <c r="O371" s="212"/>
      <c r="P371" s="154">
        <v>9792</v>
      </c>
    </row>
    <row r="372" spans="2:17" x14ac:dyDescent="0.25">
      <c r="B372" s="285">
        <v>45089</v>
      </c>
      <c r="C372" s="135">
        <v>2457</v>
      </c>
      <c r="D372" s="136">
        <v>235</v>
      </c>
      <c r="E372" s="137" t="s">
        <v>199</v>
      </c>
      <c r="F372" s="211"/>
      <c r="G372" s="139" t="s">
        <v>37</v>
      </c>
      <c r="H372" s="140" t="s">
        <v>37</v>
      </c>
      <c r="I372" s="140">
        <v>35.17</v>
      </c>
      <c r="J372" s="199">
        <v>1.88</v>
      </c>
      <c r="K372" s="245" t="s">
        <v>224</v>
      </c>
      <c r="L372" s="201" t="s">
        <v>37</v>
      </c>
      <c r="M372" s="202">
        <v>18.95</v>
      </c>
      <c r="N372" s="198" t="s">
        <v>37</v>
      </c>
      <c r="O372" s="212"/>
      <c r="P372" s="154">
        <v>2748</v>
      </c>
    </row>
    <row r="373" spans="2:17" x14ac:dyDescent="0.25">
      <c r="B373" s="285">
        <v>45091</v>
      </c>
      <c r="C373" s="135">
        <v>4656</v>
      </c>
      <c r="D373" s="136">
        <v>213</v>
      </c>
      <c r="E373" s="137">
        <v>3094.45</v>
      </c>
      <c r="F373" s="211"/>
      <c r="G373" s="139"/>
      <c r="H373" s="140"/>
      <c r="I373" s="140">
        <v>39.17</v>
      </c>
      <c r="J373" s="199">
        <v>0.4</v>
      </c>
      <c r="K373" s="245" t="s">
        <v>224</v>
      </c>
      <c r="L373" s="201"/>
      <c r="M373" s="202">
        <v>6.14</v>
      </c>
      <c r="N373" s="198"/>
      <c r="O373" s="212"/>
      <c r="P373" s="154">
        <v>8009</v>
      </c>
    </row>
    <row r="374" spans="2:17" x14ac:dyDescent="0.25">
      <c r="B374" s="285">
        <v>45093</v>
      </c>
      <c r="C374" s="135">
        <v>1985</v>
      </c>
      <c r="D374" s="136" t="s">
        <v>46</v>
      </c>
      <c r="E374" s="137">
        <v>2620.85</v>
      </c>
      <c r="F374" s="211"/>
      <c r="G374" s="139"/>
      <c r="H374" s="140"/>
      <c r="I374" s="140">
        <v>25.18</v>
      </c>
      <c r="J374" s="199" t="s">
        <v>199</v>
      </c>
      <c r="K374" s="245" t="s">
        <v>224</v>
      </c>
      <c r="L374" s="201"/>
      <c r="M374" s="202" t="s">
        <v>37</v>
      </c>
      <c r="N374" s="198"/>
      <c r="O374" s="212"/>
      <c r="P374" s="154">
        <v>4631</v>
      </c>
    </row>
    <row r="375" spans="2:17" x14ac:dyDescent="0.25">
      <c r="B375" s="285">
        <v>45096</v>
      </c>
      <c r="C375" s="135">
        <v>2759</v>
      </c>
      <c r="D375" s="136">
        <v>187</v>
      </c>
      <c r="E375" s="137">
        <v>1495.53</v>
      </c>
      <c r="F375" s="211"/>
      <c r="G375" s="139" t="s">
        <v>37</v>
      </c>
      <c r="H375" s="140" t="s">
        <v>37</v>
      </c>
      <c r="I375" s="140">
        <v>7.67</v>
      </c>
      <c r="J375" s="199" t="s">
        <v>199</v>
      </c>
      <c r="K375" s="245" t="s">
        <v>224</v>
      </c>
      <c r="L375" s="201" t="s">
        <v>37</v>
      </c>
      <c r="M375" s="202">
        <v>1.86</v>
      </c>
      <c r="N375" s="198" t="s">
        <v>37</v>
      </c>
      <c r="O375" s="212"/>
      <c r="P375" s="154">
        <v>4451</v>
      </c>
    </row>
    <row r="376" spans="2:17" x14ac:dyDescent="0.25">
      <c r="B376" s="285">
        <v>45098</v>
      </c>
      <c r="C376" s="135">
        <v>2101</v>
      </c>
      <c r="D376" s="136">
        <v>141</v>
      </c>
      <c r="E376" s="137">
        <v>239.94</v>
      </c>
      <c r="F376" s="211"/>
      <c r="G376" s="139"/>
      <c r="H376" s="140"/>
      <c r="I376" s="140" t="s">
        <v>226</v>
      </c>
      <c r="J376" s="199" t="s">
        <v>199</v>
      </c>
      <c r="K376" s="245" t="s">
        <v>224</v>
      </c>
      <c r="L376" s="201"/>
      <c r="M376" s="202" t="s">
        <v>199</v>
      </c>
      <c r="N376" s="198"/>
      <c r="O376" s="212"/>
      <c r="P376" s="154">
        <v>2482</v>
      </c>
    </row>
    <row r="377" spans="2:17" x14ac:dyDescent="0.25">
      <c r="B377" s="285">
        <v>45100</v>
      </c>
      <c r="C377" s="135">
        <v>1847</v>
      </c>
      <c r="D377" s="136">
        <v>105</v>
      </c>
      <c r="E377" s="137" t="s">
        <v>199</v>
      </c>
      <c r="F377" s="211"/>
      <c r="G377" s="139"/>
      <c r="H377" s="140"/>
      <c r="I377" s="140" t="s">
        <v>226</v>
      </c>
      <c r="J377" s="199" t="s">
        <v>199</v>
      </c>
      <c r="K377" s="245" t="s">
        <v>224</v>
      </c>
      <c r="L377" s="201"/>
      <c r="M377" s="202" t="s">
        <v>37</v>
      </c>
      <c r="N377" s="198"/>
      <c r="O377" s="212"/>
      <c r="P377" s="154">
        <v>1952</v>
      </c>
    </row>
    <row r="378" spans="2:17" x14ac:dyDescent="0.25">
      <c r="B378" s="285">
        <v>45103</v>
      </c>
      <c r="C378" s="135">
        <v>2247</v>
      </c>
      <c r="D378" s="136">
        <v>128</v>
      </c>
      <c r="E378" s="137" t="s">
        <v>199</v>
      </c>
      <c r="F378" s="211"/>
      <c r="G378" s="139" t="s">
        <v>37</v>
      </c>
      <c r="H378" s="140" t="s">
        <v>37</v>
      </c>
      <c r="I378" s="140" t="s">
        <v>226</v>
      </c>
      <c r="J378" s="199" t="s">
        <v>199</v>
      </c>
      <c r="K378" s="245" t="s">
        <v>224</v>
      </c>
      <c r="L378" s="201" t="s">
        <v>37</v>
      </c>
      <c r="M378" s="202" t="s">
        <v>199</v>
      </c>
      <c r="N378" s="198" t="s">
        <v>37</v>
      </c>
      <c r="O378" s="212"/>
      <c r="P378" s="154">
        <v>2375</v>
      </c>
    </row>
    <row r="379" spans="2:17" x14ac:dyDescent="0.25">
      <c r="B379" s="285">
        <v>45105</v>
      </c>
      <c r="C379" s="135">
        <v>1830</v>
      </c>
      <c r="D379" s="136">
        <v>111</v>
      </c>
      <c r="E379" s="137" t="s">
        <v>199</v>
      </c>
      <c r="F379" s="211"/>
      <c r="G379" s="139"/>
      <c r="H379" s="140"/>
      <c r="I379" s="140" t="s">
        <v>226</v>
      </c>
      <c r="J379" s="199" t="s">
        <v>199</v>
      </c>
      <c r="K379" s="245" t="s">
        <v>224</v>
      </c>
      <c r="L379" s="201"/>
      <c r="M379" s="202" t="s">
        <v>199</v>
      </c>
      <c r="N379" s="198"/>
      <c r="O379" s="212"/>
      <c r="P379" s="154">
        <v>1941</v>
      </c>
    </row>
    <row r="380" spans="2:17" x14ac:dyDescent="0.25">
      <c r="B380" s="285">
        <v>45107</v>
      </c>
      <c r="C380" s="135">
        <v>2099</v>
      </c>
      <c r="D380" s="136">
        <v>97</v>
      </c>
      <c r="E380" s="137" t="s">
        <v>199</v>
      </c>
      <c r="F380" s="211"/>
      <c r="G380" s="139"/>
      <c r="H380" s="140"/>
      <c r="I380" s="140" t="s">
        <v>226</v>
      </c>
      <c r="J380" s="199" t="s">
        <v>199</v>
      </c>
      <c r="K380" s="245" t="s">
        <v>224</v>
      </c>
      <c r="L380" s="201"/>
      <c r="M380" s="202" t="s">
        <v>199</v>
      </c>
      <c r="N380" s="198"/>
      <c r="O380" s="212"/>
      <c r="P380" s="154">
        <v>2196</v>
      </c>
    </row>
    <row r="381" spans="2:17" x14ac:dyDescent="0.25">
      <c r="B381" s="285">
        <v>45110</v>
      </c>
      <c r="C381" s="135">
        <v>2061</v>
      </c>
      <c r="D381" s="136" t="s">
        <v>46</v>
      </c>
      <c r="E381" s="137" t="s">
        <v>199</v>
      </c>
      <c r="F381" s="211"/>
      <c r="G381" s="139" t="s">
        <v>37</v>
      </c>
      <c r="H381" s="140" t="s">
        <v>37</v>
      </c>
      <c r="I381" s="140" t="s">
        <v>226</v>
      </c>
      <c r="J381" s="199" t="s">
        <v>199</v>
      </c>
      <c r="K381" s="245" t="s">
        <v>224</v>
      </c>
      <c r="L381" s="201" t="s">
        <v>37</v>
      </c>
      <c r="M381" s="202" t="s">
        <v>199</v>
      </c>
      <c r="N381" s="198" t="s">
        <v>37</v>
      </c>
      <c r="O381" s="212"/>
      <c r="P381" s="154">
        <v>2061</v>
      </c>
    </row>
    <row r="382" spans="2:17" x14ac:dyDescent="0.25">
      <c r="B382" s="285">
        <v>45112</v>
      </c>
      <c r="C382" s="135">
        <v>1567</v>
      </c>
      <c r="D382" s="136" t="s">
        <v>46</v>
      </c>
      <c r="E382" s="137" t="s">
        <v>199</v>
      </c>
      <c r="F382" s="211"/>
      <c r="G382" s="139"/>
      <c r="H382" s="140"/>
      <c r="I382" s="140" t="s">
        <v>226</v>
      </c>
      <c r="J382" s="199" t="s">
        <v>199</v>
      </c>
      <c r="K382" s="245" t="s">
        <v>224</v>
      </c>
      <c r="L382" s="201"/>
      <c r="M382" s="202" t="s">
        <v>199</v>
      </c>
      <c r="N382" s="198"/>
      <c r="O382" s="212"/>
      <c r="P382" s="154">
        <v>1567</v>
      </c>
    </row>
    <row r="383" spans="2:17" x14ac:dyDescent="0.25">
      <c r="B383" s="285">
        <v>45114</v>
      </c>
      <c r="C383" s="135">
        <v>1498</v>
      </c>
      <c r="D383" s="136" t="s">
        <v>46</v>
      </c>
      <c r="E383" s="137" t="s">
        <v>199</v>
      </c>
      <c r="F383" s="211"/>
      <c r="G383" s="139"/>
      <c r="H383" s="140"/>
      <c r="I383" s="140" t="s">
        <v>226</v>
      </c>
      <c r="J383" s="199" t="s">
        <v>199</v>
      </c>
      <c r="K383" s="245" t="s">
        <v>224</v>
      </c>
      <c r="L383" s="201"/>
      <c r="M383" s="202" t="s">
        <v>199</v>
      </c>
      <c r="N383" s="198"/>
      <c r="O383" s="212"/>
      <c r="P383" s="154">
        <v>1498</v>
      </c>
    </row>
    <row r="384" spans="2:17" x14ac:dyDescent="0.25">
      <c r="B384" s="285">
        <v>45117</v>
      </c>
      <c r="C384" s="135">
        <v>1620</v>
      </c>
      <c r="D384" s="136" t="s">
        <v>46</v>
      </c>
      <c r="E384" s="137" t="s">
        <v>199</v>
      </c>
      <c r="F384" s="211"/>
      <c r="G384" s="139" t="s">
        <v>37</v>
      </c>
      <c r="H384" s="140" t="s">
        <v>37</v>
      </c>
      <c r="I384" s="140" t="s">
        <v>226</v>
      </c>
      <c r="J384" s="199" t="s">
        <v>199</v>
      </c>
      <c r="K384" s="245" t="s">
        <v>224</v>
      </c>
      <c r="L384" s="201" t="s">
        <v>37</v>
      </c>
      <c r="M384" s="202" t="s">
        <v>199</v>
      </c>
      <c r="N384" s="198" t="s">
        <v>37</v>
      </c>
      <c r="O384" s="212"/>
      <c r="P384" s="154">
        <v>1620</v>
      </c>
    </row>
    <row r="385" spans="2:16" x14ac:dyDescent="0.25">
      <c r="B385" s="285">
        <v>45119</v>
      </c>
      <c r="C385" s="135">
        <v>1550</v>
      </c>
      <c r="D385" s="136" t="s">
        <v>46</v>
      </c>
      <c r="E385" s="137" t="s">
        <v>199</v>
      </c>
      <c r="F385" s="211"/>
      <c r="G385" s="139"/>
      <c r="H385" s="140"/>
      <c r="I385" s="327">
        <v>7.21</v>
      </c>
      <c r="J385" s="199" t="s">
        <v>199</v>
      </c>
      <c r="K385" s="245" t="s">
        <v>224</v>
      </c>
      <c r="L385" s="201"/>
      <c r="M385" s="202" t="s">
        <v>199</v>
      </c>
      <c r="N385" s="198"/>
      <c r="O385" s="212"/>
      <c r="P385" s="154">
        <v>1557</v>
      </c>
    </row>
    <row r="386" spans="2:16" x14ac:dyDescent="0.25">
      <c r="B386" s="285">
        <v>45121</v>
      </c>
      <c r="C386" s="135">
        <v>2341</v>
      </c>
      <c r="D386" s="136" t="s">
        <v>46</v>
      </c>
      <c r="E386" s="137" t="s">
        <v>199</v>
      </c>
      <c r="F386" s="211"/>
      <c r="G386" s="139"/>
      <c r="H386" s="140"/>
      <c r="I386" s="140">
        <v>9.17</v>
      </c>
      <c r="J386" s="199" t="s">
        <v>199</v>
      </c>
      <c r="K386" s="245" t="s">
        <v>224</v>
      </c>
      <c r="L386" s="201"/>
      <c r="M386" s="202" t="s">
        <v>199</v>
      </c>
      <c r="N386" s="198"/>
      <c r="O386" s="212"/>
      <c r="P386" s="154">
        <v>2350</v>
      </c>
    </row>
    <row r="387" spans="2:16" x14ac:dyDescent="0.25">
      <c r="B387" s="285">
        <v>45124</v>
      </c>
      <c r="C387" s="135">
        <v>1973</v>
      </c>
      <c r="D387" s="136" t="s">
        <v>46</v>
      </c>
      <c r="E387" s="137" t="s">
        <v>199</v>
      </c>
      <c r="F387" s="211"/>
      <c r="G387" s="139" t="s">
        <v>37</v>
      </c>
      <c r="H387" s="140" t="s">
        <v>37</v>
      </c>
      <c r="I387" s="140">
        <v>2.09</v>
      </c>
      <c r="J387" s="199" t="s">
        <v>199</v>
      </c>
      <c r="K387" s="245" t="s">
        <v>224</v>
      </c>
      <c r="L387" s="201" t="s">
        <v>37</v>
      </c>
      <c r="M387" s="202" t="s">
        <v>199</v>
      </c>
      <c r="N387" s="198" t="s">
        <v>37</v>
      </c>
      <c r="O387" s="212"/>
      <c r="P387" s="154">
        <v>1975</v>
      </c>
    </row>
    <row r="388" spans="2:16" x14ac:dyDescent="0.25">
      <c r="B388" s="285">
        <v>45126</v>
      </c>
      <c r="C388" s="135">
        <v>1399</v>
      </c>
      <c r="D388" s="136" t="s">
        <v>46</v>
      </c>
      <c r="E388" s="137" t="s">
        <v>199</v>
      </c>
      <c r="F388" s="211"/>
      <c r="G388" s="139"/>
      <c r="H388" s="140"/>
      <c r="I388" s="140">
        <v>3.29</v>
      </c>
      <c r="J388" s="199" t="s">
        <v>199</v>
      </c>
      <c r="K388" s="245" t="s">
        <v>224</v>
      </c>
      <c r="L388" s="201"/>
      <c r="M388" s="202" t="s">
        <v>199</v>
      </c>
      <c r="N388" s="198"/>
      <c r="O388" s="212"/>
      <c r="P388" s="154">
        <v>1402</v>
      </c>
    </row>
    <row r="389" spans="2:16" x14ac:dyDescent="0.25">
      <c r="B389" s="285">
        <v>45128</v>
      </c>
      <c r="C389" s="135">
        <v>1416</v>
      </c>
      <c r="D389" s="136" t="s">
        <v>46</v>
      </c>
      <c r="E389" s="137" t="s">
        <v>199</v>
      </c>
      <c r="F389" s="211"/>
      <c r="G389" s="139"/>
      <c r="H389" s="140"/>
      <c r="I389" s="140">
        <v>4.5999999999999996</v>
      </c>
      <c r="J389" s="199" t="s">
        <v>199</v>
      </c>
      <c r="K389" s="245" t="s">
        <v>224</v>
      </c>
      <c r="L389" s="201"/>
      <c r="M389" s="202" t="s">
        <v>199</v>
      </c>
      <c r="N389" s="198"/>
      <c r="O389" s="212"/>
      <c r="P389" s="154">
        <v>1421</v>
      </c>
    </row>
    <row r="390" spans="2:16" x14ac:dyDescent="0.25">
      <c r="B390" s="285">
        <v>45131</v>
      </c>
      <c r="C390" s="135">
        <v>2103</v>
      </c>
      <c r="D390" s="136" t="s">
        <v>46</v>
      </c>
      <c r="E390" s="137" t="s">
        <v>199</v>
      </c>
      <c r="F390" s="211"/>
      <c r="G390" s="139" t="s">
        <v>37</v>
      </c>
      <c r="H390" s="140" t="s">
        <v>37</v>
      </c>
      <c r="I390" s="140">
        <v>21.72</v>
      </c>
      <c r="J390" s="199" t="s">
        <v>199</v>
      </c>
      <c r="K390" s="245" t="s">
        <v>224</v>
      </c>
      <c r="L390" s="201" t="s">
        <v>37</v>
      </c>
      <c r="M390" s="202" t="s">
        <v>199</v>
      </c>
      <c r="N390" s="198" t="s">
        <v>37</v>
      </c>
      <c r="O390" s="212"/>
      <c r="P390" s="154">
        <v>2124</v>
      </c>
    </row>
    <row r="391" spans="2:16" x14ac:dyDescent="0.25">
      <c r="B391" s="285">
        <v>45133</v>
      </c>
      <c r="C391" s="135">
        <v>1604</v>
      </c>
      <c r="D391" s="136" t="s">
        <v>46</v>
      </c>
      <c r="E391" s="137" t="s">
        <v>199</v>
      </c>
      <c r="F391" s="211"/>
      <c r="G391" s="139"/>
      <c r="H391" s="140"/>
      <c r="I391" s="140">
        <v>20.94</v>
      </c>
      <c r="J391" s="199" t="s">
        <v>199</v>
      </c>
      <c r="K391" s="245" t="s">
        <v>224</v>
      </c>
      <c r="L391" s="201"/>
      <c r="M391" s="202" t="s">
        <v>199</v>
      </c>
      <c r="N391" s="198"/>
      <c r="O391" s="212"/>
      <c r="P391" s="154">
        <v>1625</v>
      </c>
    </row>
    <row r="392" spans="2:16" x14ac:dyDescent="0.25">
      <c r="B392" s="34">
        <v>45135</v>
      </c>
      <c r="C392" s="135">
        <v>1869</v>
      </c>
      <c r="D392" s="136" t="s">
        <v>46</v>
      </c>
      <c r="E392" s="137" t="s">
        <v>199</v>
      </c>
      <c r="F392" s="211"/>
      <c r="G392" s="139"/>
      <c r="H392" s="140"/>
      <c r="I392" s="140">
        <v>5.81</v>
      </c>
      <c r="J392" s="199" t="s">
        <v>199</v>
      </c>
      <c r="K392" s="245" t="s">
        <v>224</v>
      </c>
      <c r="L392" s="201"/>
      <c r="M392" s="202" t="s">
        <v>199</v>
      </c>
      <c r="N392" s="198"/>
      <c r="O392" s="212"/>
      <c r="P392" s="154">
        <v>1875</v>
      </c>
    </row>
    <row r="393" spans="2:16" x14ac:dyDescent="0.25">
      <c r="B393" s="34">
        <v>45138</v>
      </c>
      <c r="C393" s="135">
        <v>1684</v>
      </c>
      <c r="D393" s="136" t="s">
        <v>37</v>
      </c>
      <c r="E393" s="137" t="s">
        <v>199</v>
      </c>
      <c r="F393" s="211"/>
      <c r="G393" s="139" t="s">
        <v>37</v>
      </c>
      <c r="H393" s="140" t="s">
        <v>37</v>
      </c>
      <c r="I393" s="140">
        <v>6.2</v>
      </c>
      <c r="J393" s="199" t="s">
        <v>199</v>
      </c>
      <c r="K393" s="245" t="s">
        <v>224</v>
      </c>
      <c r="L393" s="201" t="s">
        <v>37</v>
      </c>
      <c r="M393" s="202">
        <v>1.72</v>
      </c>
      <c r="N393" s="198" t="s">
        <v>37</v>
      </c>
      <c r="O393" s="212"/>
      <c r="P393" s="154">
        <v>1692</v>
      </c>
    </row>
    <row r="394" spans="2:16" x14ac:dyDescent="0.25">
      <c r="B394" s="285">
        <v>45140</v>
      </c>
      <c r="C394" s="135">
        <v>1339</v>
      </c>
      <c r="D394" s="136" t="s">
        <v>37</v>
      </c>
      <c r="E394" s="137" t="s">
        <v>199</v>
      </c>
      <c r="F394" s="211"/>
      <c r="G394" s="139"/>
      <c r="H394" s="140"/>
      <c r="I394" s="140">
        <v>2.0699999999999998</v>
      </c>
      <c r="J394" s="199" t="s">
        <v>199</v>
      </c>
      <c r="K394" s="245" t="s">
        <v>224</v>
      </c>
      <c r="L394" s="201"/>
      <c r="M394" s="202" t="s">
        <v>199</v>
      </c>
      <c r="N394" s="198"/>
      <c r="O394" s="212"/>
      <c r="P394" s="154">
        <v>1341</v>
      </c>
    </row>
    <row r="395" spans="2:16" x14ac:dyDescent="0.25">
      <c r="B395" s="34">
        <v>45142</v>
      </c>
      <c r="C395" s="135">
        <v>1190</v>
      </c>
      <c r="D395" s="136" t="s">
        <v>37</v>
      </c>
      <c r="E395" s="137" t="s">
        <v>199</v>
      </c>
      <c r="F395" s="211"/>
      <c r="G395" s="139"/>
      <c r="H395" s="140"/>
      <c r="I395" s="140" t="s">
        <v>46</v>
      </c>
      <c r="J395" s="199" t="s">
        <v>199</v>
      </c>
      <c r="K395" s="245" t="s">
        <v>224</v>
      </c>
      <c r="L395" s="201"/>
      <c r="M395" s="202" t="s">
        <v>199</v>
      </c>
      <c r="N395" s="198"/>
      <c r="O395" s="212"/>
      <c r="P395" s="154">
        <v>1190</v>
      </c>
    </row>
    <row r="396" spans="2:16" x14ac:dyDescent="0.25">
      <c r="B396" s="34">
        <v>45145</v>
      </c>
      <c r="C396" s="135">
        <v>1162</v>
      </c>
      <c r="D396" s="136" t="s">
        <v>37</v>
      </c>
      <c r="E396" s="137" t="s">
        <v>199</v>
      </c>
      <c r="F396" s="211"/>
      <c r="G396" s="139" t="s">
        <v>37</v>
      </c>
      <c r="H396" s="140" t="s">
        <v>37</v>
      </c>
      <c r="I396" s="140" t="s">
        <v>46</v>
      </c>
      <c r="J396" s="199" t="s">
        <v>199</v>
      </c>
      <c r="K396" s="245" t="s">
        <v>224</v>
      </c>
      <c r="L396" s="201" t="s">
        <v>37</v>
      </c>
      <c r="M396" s="197">
        <v>1.7500000000000002E-2</v>
      </c>
      <c r="N396" s="198" t="s">
        <v>37</v>
      </c>
      <c r="O396" s="212"/>
      <c r="P396" s="154">
        <v>1162</v>
      </c>
    </row>
    <row r="397" spans="2:16" x14ac:dyDescent="0.25">
      <c r="B397" s="34">
        <v>45147</v>
      </c>
      <c r="C397" s="135">
        <v>626</v>
      </c>
      <c r="D397" s="136" t="s">
        <v>37</v>
      </c>
      <c r="E397" s="137" t="s">
        <v>199</v>
      </c>
      <c r="F397" s="211"/>
      <c r="G397" s="139"/>
      <c r="H397" s="140"/>
      <c r="I397" s="140" t="s">
        <v>46</v>
      </c>
      <c r="J397" s="199" t="s">
        <v>199</v>
      </c>
      <c r="K397" s="245" t="s">
        <v>224</v>
      </c>
      <c r="L397" s="201"/>
      <c r="M397" s="202" t="s">
        <v>199</v>
      </c>
      <c r="N397" s="198"/>
      <c r="O397" s="212"/>
      <c r="P397" s="154">
        <v>626</v>
      </c>
    </row>
    <row r="398" spans="2:16" x14ac:dyDescent="0.25">
      <c r="B398" s="34">
        <v>45149</v>
      </c>
      <c r="C398" s="135">
        <v>1251</v>
      </c>
      <c r="D398" s="136" t="s">
        <v>37</v>
      </c>
      <c r="E398" s="137" t="s">
        <v>199</v>
      </c>
      <c r="F398" s="211"/>
      <c r="G398" s="139"/>
      <c r="H398" s="140"/>
      <c r="I398" s="140" t="s">
        <v>46</v>
      </c>
      <c r="J398" s="199" t="s">
        <v>199</v>
      </c>
      <c r="K398" s="245" t="s">
        <v>224</v>
      </c>
      <c r="L398" s="201"/>
      <c r="M398" s="202" t="s">
        <v>199</v>
      </c>
      <c r="N398" s="198"/>
      <c r="O398" s="212"/>
      <c r="P398" s="154">
        <v>1251</v>
      </c>
    </row>
    <row r="399" spans="2:16" x14ac:dyDescent="0.25">
      <c r="B399" s="285">
        <v>45154</v>
      </c>
      <c r="C399" s="135">
        <v>678</v>
      </c>
      <c r="D399" s="136" t="s">
        <v>37</v>
      </c>
      <c r="E399" s="137" t="s">
        <v>199</v>
      </c>
      <c r="F399" s="211"/>
      <c r="G399" s="139" t="s">
        <v>37</v>
      </c>
      <c r="H399" s="140" t="s">
        <v>37</v>
      </c>
      <c r="I399" s="140">
        <v>4.4800000000000004</v>
      </c>
      <c r="J399" s="199" t="s">
        <v>199</v>
      </c>
      <c r="K399" s="245" t="s">
        <v>224</v>
      </c>
      <c r="L399" s="201" t="s">
        <v>37</v>
      </c>
      <c r="M399" s="202" t="s">
        <v>199</v>
      </c>
      <c r="N399" s="198" t="s">
        <v>37</v>
      </c>
      <c r="O399" s="212"/>
      <c r="P399" s="154">
        <v>683</v>
      </c>
    </row>
    <row r="400" spans="2:16" x14ac:dyDescent="0.25">
      <c r="B400" s="34">
        <v>45156</v>
      </c>
      <c r="C400" s="135">
        <v>1197</v>
      </c>
      <c r="D400" s="136" t="s">
        <v>37</v>
      </c>
      <c r="E400" s="137" t="s">
        <v>199</v>
      </c>
      <c r="F400" s="211"/>
      <c r="G400" s="139"/>
      <c r="H400" s="140"/>
      <c r="I400" s="140" t="s">
        <v>46</v>
      </c>
      <c r="J400" s="199" t="s">
        <v>199</v>
      </c>
      <c r="K400" s="245" t="s">
        <v>224</v>
      </c>
      <c r="L400" s="201"/>
      <c r="M400" s="202" t="s">
        <v>199</v>
      </c>
      <c r="N400" s="198"/>
      <c r="O400" s="212"/>
      <c r="P400" s="154">
        <v>1197</v>
      </c>
    </row>
    <row r="401" spans="2:16" x14ac:dyDescent="0.25">
      <c r="B401" s="34">
        <v>45159</v>
      </c>
      <c r="C401" s="135">
        <v>1032</v>
      </c>
      <c r="D401" s="136" t="s">
        <v>37</v>
      </c>
      <c r="E401" s="137" t="s">
        <v>199</v>
      </c>
      <c r="F401" s="211"/>
      <c r="G401" s="139" t="s">
        <v>37</v>
      </c>
      <c r="H401" s="140" t="s">
        <v>37</v>
      </c>
      <c r="I401" s="140">
        <v>5.43</v>
      </c>
      <c r="J401" s="199" t="s">
        <v>199</v>
      </c>
      <c r="K401" s="245" t="s">
        <v>224</v>
      </c>
      <c r="L401" s="201" t="s">
        <v>37</v>
      </c>
      <c r="M401" s="202" t="s">
        <v>37</v>
      </c>
      <c r="N401" s="198" t="s">
        <v>37</v>
      </c>
      <c r="O401" s="212"/>
      <c r="P401" s="154">
        <v>1037</v>
      </c>
    </row>
    <row r="402" spans="2:16" x14ac:dyDescent="0.25">
      <c r="B402" s="34">
        <v>45161</v>
      </c>
      <c r="C402" s="135">
        <v>933</v>
      </c>
      <c r="D402" s="136" t="s">
        <v>37</v>
      </c>
      <c r="E402" s="137" t="s">
        <v>199</v>
      </c>
      <c r="F402" s="211"/>
      <c r="G402" s="139"/>
      <c r="H402" s="140"/>
      <c r="I402" s="140">
        <v>4.68</v>
      </c>
      <c r="J402" s="199" t="s">
        <v>199</v>
      </c>
      <c r="K402" s="245" t="s">
        <v>224</v>
      </c>
      <c r="L402" s="201"/>
      <c r="M402" s="202" t="s">
        <v>37</v>
      </c>
      <c r="N402" s="198"/>
      <c r="O402" s="212"/>
      <c r="P402" s="154">
        <v>938</v>
      </c>
    </row>
    <row r="403" spans="2:16" x14ac:dyDescent="0.25">
      <c r="B403" s="34">
        <v>45163</v>
      </c>
      <c r="C403" s="135">
        <v>639</v>
      </c>
      <c r="D403" s="136" t="s">
        <v>37</v>
      </c>
      <c r="E403" s="137" t="s">
        <v>199</v>
      </c>
      <c r="F403" s="211"/>
      <c r="G403" s="139"/>
      <c r="H403" s="140"/>
      <c r="I403" s="140">
        <v>5.86</v>
      </c>
      <c r="J403" s="199" t="s">
        <v>199</v>
      </c>
      <c r="K403" s="245" t="s">
        <v>224</v>
      </c>
      <c r="L403" s="201"/>
      <c r="M403" s="202" t="s">
        <v>37</v>
      </c>
      <c r="N403" s="198"/>
      <c r="O403" s="212"/>
      <c r="P403" s="154">
        <v>645</v>
      </c>
    </row>
    <row r="404" spans="2:16" x14ac:dyDescent="0.25">
      <c r="B404" s="34">
        <v>45166</v>
      </c>
      <c r="C404" s="135">
        <v>795</v>
      </c>
      <c r="D404" s="136" t="s">
        <v>37</v>
      </c>
      <c r="E404" s="137" t="s">
        <v>199</v>
      </c>
      <c r="F404" s="211"/>
      <c r="G404" s="139" t="s">
        <v>37</v>
      </c>
      <c r="H404" s="140" t="s">
        <v>37</v>
      </c>
      <c r="I404" s="140" t="s">
        <v>46</v>
      </c>
      <c r="J404" s="199" t="s">
        <v>199</v>
      </c>
      <c r="K404" s="245" t="s">
        <v>224</v>
      </c>
      <c r="L404" s="201" t="s">
        <v>37</v>
      </c>
      <c r="M404" s="202" t="s">
        <v>37</v>
      </c>
      <c r="N404" s="198" t="s">
        <v>37</v>
      </c>
      <c r="O404" s="212"/>
      <c r="P404" s="154">
        <v>795</v>
      </c>
    </row>
    <row r="405" spans="2:16" x14ac:dyDescent="0.25">
      <c r="B405" s="34">
        <v>45168</v>
      </c>
      <c r="C405" s="135">
        <v>706</v>
      </c>
      <c r="D405" s="136" t="s">
        <v>37</v>
      </c>
      <c r="E405" s="137" t="s">
        <v>199</v>
      </c>
      <c r="F405" s="211"/>
      <c r="G405" s="139"/>
      <c r="H405" s="140"/>
      <c r="I405" s="140" t="s">
        <v>46</v>
      </c>
      <c r="J405" s="199" t="s">
        <v>199</v>
      </c>
      <c r="K405" s="245" t="s">
        <v>224</v>
      </c>
      <c r="L405" s="201"/>
      <c r="M405" s="202" t="s">
        <v>37</v>
      </c>
      <c r="N405" s="198"/>
      <c r="O405" s="212"/>
      <c r="P405" s="154">
        <v>706</v>
      </c>
    </row>
    <row r="406" spans="2:16" x14ac:dyDescent="0.25">
      <c r="B406" s="34">
        <v>45170</v>
      </c>
      <c r="C406" s="135">
        <v>597</v>
      </c>
      <c r="D406" s="136" t="s">
        <v>37</v>
      </c>
      <c r="E406" s="137" t="s">
        <v>199</v>
      </c>
      <c r="F406" s="211"/>
      <c r="G406" s="139"/>
      <c r="H406" s="140"/>
      <c r="I406" s="140" t="s">
        <v>46</v>
      </c>
      <c r="J406" s="199" t="s">
        <v>199</v>
      </c>
      <c r="K406" s="245" t="s">
        <v>224</v>
      </c>
      <c r="L406" s="201"/>
      <c r="M406" s="202" t="s">
        <v>37</v>
      </c>
      <c r="N406" s="198"/>
      <c r="O406" s="212"/>
      <c r="P406" s="154">
        <v>597</v>
      </c>
    </row>
    <row r="407" spans="2:16" x14ac:dyDescent="0.25">
      <c r="B407" s="34">
        <v>45173</v>
      </c>
      <c r="C407" s="135">
        <v>519</v>
      </c>
      <c r="D407" s="136">
        <v>136</v>
      </c>
      <c r="E407" s="137" t="s">
        <v>199</v>
      </c>
      <c r="F407" s="211"/>
      <c r="G407" s="139" t="s">
        <v>37</v>
      </c>
      <c r="H407" s="140" t="s">
        <v>37</v>
      </c>
      <c r="I407" s="140">
        <v>176.27</v>
      </c>
      <c r="J407" s="199">
        <v>33.74</v>
      </c>
      <c r="K407" s="245" t="s">
        <v>224</v>
      </c>
      <c r="L407" s="201" t="s">
        <v>37</v>
      </c>
      <c r="M407" s="202" t="s">
        <v>37</v>
      </c>
      <c r="N407" s="198" t="s">
        <v>37</v>
      </c>
      <c r="O407" s="212"/>
      <c r="P407" s="154">
        <v>865</v>
      </c>
    </row>
    <row r="408" spans="2:16" x14ac:dyDescent="0.25">
      <c r="B408" s="34">
        <v>45175</v>
      </c>
      <c r="C408" s="135">
        <v>997</v>
      </c>
      <c r="D408" s="136">
        <v>12</v>
      </c>
      <c r="E408" s="137" t="s">
        <v>199</v>
      </c>
      <c r="F408" s="211"/>
      <c r="G408" s="139"/>
      <c r="H408" s="140"/>
      <c r="I408" s="140">
        <v>51.56</v>
      </c>
      <c r="J408" s="199">
        <v>26.49</v>
      </c>
      <c r="K408" s="245" t="s">
        <v>224</v>
      </c>
      <c r="L408" s="201"/>
      <c r="M408" s="197">
        <v>0.49880000000000002</v>
      </c>
      <c r="N408" s="198"/>
      <c r="O408" s="212"/>
      <c r="P408" s="154">
        <v>1088</v>
      </c>
    </row>
    <row r="409" spans="2:16" x14ac:dyDescent="0.25">
      <c r="B409" s="34">
        <v>45177</v>
      </c>
      <c r="C409" s="135">
        <v>935</v>
      </c>
      <c r="D409" s="136">
        <v>9</v>
      </c>
      <c r="E409" s="137" t="s">
        <v>199</v>
      </c>
      <c r="F409" s="211"/>
      <c r="G409" s="139"/>
      <c r="H409" s="140"/>
      <c r="I409" s="140">
        <v>37.79</v>
      </c>
      <c r="J409" s="199">
        <v>17.66</v>
      </c>
      <c r="K409" s="245" t="s">
        <v>224</v>
      </c>
      <c r="L409" s="201"/>
      <c r="M409" s="202" t="s">
        <v>37</v>
      </c>
      <c r="N409" s="198"/>
      <c r="O409" s="212"/>
      <c r="P409" s="154">
        <v>1000</v>
      </c>
    </row>
    <row r="410" spans="2:16" x14ac:dyDescent="0.25">
      <c r="B410" s="34">
        <v>45182</v>
      </c>
      <c r="C410" s="135">
        <v>827</v>
      </c>
      <c r="D410" s="136">
        <v>5</v>
      </c>
      <c r="E410" s="137" t="s">
        <v>199</v>
      </c>
      <c r="F410" s="211"/>
      <c r="G410" s="139" t="s">
        <v>37</v>
      </c>
      <c r="H410" s="140" t="s">
        <v>37</v>
      </c>
      <c r="I410" s="140">
        <v>33.61</v>
      </c>
      <c r="J410" s="199">
        <v>10.18</v>
      </c>
      <c r="K410" s="245" t="s">
        <v>224</v>
      </c>
      <c r="L410" s="201" t="s">
        <v>37</v>
      </c>
      <c r="M410" s="202" t="s">
        <v>37</v>
      </c>
      <c r="N410" s="198" t="s">
        <v>37</v>
      </c>
      <c r="O410" s="212"/>
      <c r="P410" s="154">
        <v>876</v>
      </c>
    </row>
    <row r="411" spans="2:16" x14ac:dyDescent="0.25">
      <c r="B411" s="34">
        <v>45184</v>
      </c>
      <c r="C411" s="135">
        <v>1661</v>
      </c>
      <c r="D411" s="136">
        <v>8</v>
      </c>
      <c r="E411" s="137" t="s">
        <v>199</v>
      </c>
      <c r="F411" s="211"/>
      <c r="G411" s="139"/>
      <c r="H411" s="140"/>
      <c r="I411" s="140">
        <v>45.66</v>
      </c>
      <c r="J411" s="199">
        <v>3.97</v>
      </c>
      <c r="K411" s="245" t="s">
        <v>224</v>
      </c>
      <c r="L411" s="201"/>
      <c r="M411" s="202" t="s">
        <v>37</v>
      </c>
      <c r="N411" s="198"/>
      <c r="O411" s="212"/>
      <c r="P411" s="154">
        <v>1719</v>
      </c>
    </row>
    <row r="412" spans="2:16" x14ac:dyDescent="0.25">
      <c r="B412" s="34">
        <v>45187</v>
      </c>
      <c r="C412" s="135">
        <v>1060</v>
      </c>
      <c r="D412" s="136">
        <v>26</v>
      </c>
      <c r="E412" s="137" t="s">
        <v>199</v>
      </c>
      <c r="F412" s="211"/>
      <c r="G412" s="139" t="s">
        <v>37</v>
      </c>
      <c r="H412" s="140" t="s">
        <v>37</v>
      </c>
      <c r="I412" s="140">
        <v>33.11</v>
      </c>
      <c r="J412" s="199">
        <v>11.18</v>
      </c>
      <c r="K412" s="245" t="s">
        <v>224</v>
      </c>
      <c r="L412" s="201" t="s">
        <v>37</v>
      </c>
      <c r="M412" s="202">
        <v>2.9218999999999999</v>
      </c>
      <c r="N412" s="198" t="s">
        <v>37</v>
      </c>
      <c r="O412" s="212"/>
      <c r="P412" s="154">
        <v>1133</v>
      </c>
    </row>
    <row r="413" spans="2:16" x14ac:dyDescent="0.25">
      <c r="B413" s="34">
        <v>45189</v>
      </c>
      <c r="C413" s="135">
        <v>1275</v>
      </c>
      <c r="D413" s="136">
        <v>25</v>
      </c>
      <c r="E413" s="137" t="s">
        <v>199</v>
      </c>
      <c r="F413" s="211"/>
      <c r="G413" s="139"/>
      <c r="H413" s="140"/>
      <c r="I413" s="140">
        <v>45.72</v>
      </c>
      <c r="J413" s="199">
        <v>9.0399999999999991</v>
      </c>
      <c r="K413" s="245" t="s">
        <v>224</v>
      </c>
      <c r="L413" s="201"/>
      <c r="M413" s="202">
        <v>161.3364</v>
      </c>
      <c r="N413" s="198"/>
      <c r="O413" s="212"/>
      <c r="P413" s="154">
        <v>1517</v>
      </c>
    </row>
    <row r="414" spans="2:16" x14ac:dyDescent="0.25">
      <c r="B414" s="34">
        <v>45191</v>
      </c>
      <c r="C414" s="135">
        <v>762</v>
      </c>
      <c r="D414" s="136">
        <v>17</v>
      </c>
      <c r="E414" s="137" t="s">
        <v>199</v>
      </c>
      <c r="F414" s="211"/>
      <c r="G414" s="139"/>
      <c r="H414" s="140"/>
      <c r="I414" s="140">
        <v>24.41</v>
      </c>
      <c r="J414" s="199">
        <v>5.75</v>
      </c>
      <c r="K414" s="245" t="s">
        <v>224</v>
      </c>
      <c r="L414" s="201"/>
      <c r="M414" s="202">
        <v>0.87</v>
      </c>
      <c r="N414" s="198"/>
      <c r="O414" s="212"/>
      <c r="P414" s="154">
        <v>810</v>
      </c>
    </row>
    <row r="415" spans="2:16" x14ac:dyDescent="0.25">
      <c r="B415" s="34">
        <v>45194</v>
      </c>
      <c r="C415" s="135">
        <v>1491</v>
      </c>
      <c r="D415" s="136">
        <v>19</v>
      </c>
      <c r="E415" s="137" t="s">
        <v>199</v>
      </c>
      <c r="F415" s="211"/>
      <c r="G415" s="139" t="s">
        <v>37</v>
      </c>
      <c r="H415" s="140" t="s">
        <v>37</v>
      </c>
      <c r="I415" s="140">
        <v>44.42</v>
      </c>
      <c r="J415" s="199">
        <v>1.37</v>
      </c>
      <c r="K415" s="245" t="s">
        <v>224</v>
      </c>
      <c r="L415" s="201" t="s">
        <v>37</v>
      </c>
      <c r="M415" s="202">
        <v>106.69</v>
      </c>
      <c r="N415" s="198" t="s">
        <v>37</v>
      </c>
      <c r="O415" s="212"/>
      <c r="P415" s="154">
        <v>1662</v>
      </c>
    </row>
    <row r="416" spans="2:16" x14ac:dyDescent="0.25">
      <c r="B416" s="34">
        <v>45196</v>
      </c>
      <c r="C416" s="135">
        <v>921</v>
      </c>
      <c r="D416" s="136">
        <v>89</v>
      </c>
      <c r="E416" s="137" t="s">
        <v>199</v>
      </c>
      <c r="F416" s="211"/>
      <c r="G416" s="139"/>
      <c r="H416" s="140"/>
      <c r="I416" s="140">
        <v>56.68</v>
      </c>
      <c r="J416" s="199">
        <v>5.47</v>
      </c>
      <c r="K416" s="245" t="s">
        <v>224</v>
      </c>
      <c r="L416" s="201"/>
      <c r="M416" s="202" t="s">
        <v>199</v>
      </c>
      <c r="N416" s="198"/>
      <c r="O416" s="212"/>
      <c r="P416" s="154">
        <v>1074</v>
      </c>
    </row>
    <row r="417" spans="2:16" x14ac:dyDescent="0.25">
      <c r="B417" s="34">
        <v>45198</v>
      </c>
      <c r="C417" s="135">
        <v>1860</v>
      </c>
      <c r="D417" s="136">
        <v>78</v>
      </c>
      <c r="E417" s="137" t="s">
        <v>199</v>
      </c>
      <c r="F417" s="211"/>
      <c r="G417" s="139"/>
      <c r="H417" s="140"/>
      <c r="I417" s="140">
        <v>41.84</v>
      </c>
      <c r="J417" s="199">
        <v>5.29</v>
      </c>
      <c r="K417" s="245" t="s">
        <v>224</v>
      </c>
      <c r="L417" s="201"/>
      <c r="M417" s="202">
        <v>0.57999999999999996</v>
      </c>
      <c r="N417" s="198"/>
      <c r="O417" s="212"/>
      <c r="P417" s="154">
        <v>1985</v>
      </c>
    </row>
    <row r="418" spans="2:16" x14ac:dyDescent="0.25">
      <c r="B418" s="34">
        <v>45201</v>
      </c>
      <c r="C418" s="135">
        <v>1283</v>
      </c>
      <c r="D418" s="136">
        <v>32</v>
      </c>
      <c r="E418" s="137" t="s">
        <v>199</v>
      </c>
      <c r="F418" s="211"/>
      <c r="G418" s="139" t="s">
        <v>37</v>
      </c>
      <c r="H418" s="140" t="s">
        <v>37</v>
      </c>
      <c r="I418" s="327">
        <v>35.99</v>
      </c>
      <c r="J418" s="199">
        <v>5.89</v>
      </c>
      <c r="K418" s="245" t="s">
        <v>199</v>
      </c>
      <c r="L418" s="201" t="s">
        <v>37</v>
      </c>
      <c r="M418" s="202" t="s">
        <v>37</v>
      </c>
      <c r="N418" s="198" t="s">
        <v>37</v>
      </c>
      <c r="O418" s="212"/>
      <c r="P418" s="154">
        <v>1357</v>
      </c>
    </row>
    <row r="419" spans="2:16" x14ac:dyDescent="0.25">
      <c r="B419" s="34">
        <v>45203</v>
      </c>
      <c r="C419" s="135">
        <v>2134</v>
      </c>
      <c r="D419" s="136">
        <v>93</v>
      </c>
      <c r="E419" s="137" t="s">
        <v>199</v>
      </c>
      <c r="F419" s="211"/>
      <c r="G419" s="139"/>
      <c r="H419" s="140"/>
      <c r="I419" s="327">
        <v>28.78</v>
      </c>
      <c r="J419" s="199">
        <v>7.37</v>
      </c>
      <c r="K419" s="245" t="s">
        <v>199</v>
      </c>
      <c r="L419" s="201"/>
      <c r="M419" s="202" t="s">
        <v>37</v>
      </c>
      <c r="N419" s="198"/>
      <c r="O419" s="212"/>
      <c r="P419" s="154">
        <v>2263</v>
      </c>
    </row>
    <row r="420" spans="2:16" x14ac:dyDescent="0.25">
      <c r="B420" s="34">
        <v>45205</v>
      </c>
      <c r="C420" s="135">
        <v>1243</v>
      </c>
      <c r="D420" s="136">
        <v>85</v>
      </c>
      <c r="E420" s="137" t="s">
        <v>199</v>
      </c>
      <c r="F420" s="211"/>
      <c r="G420" s="139"/>
      <c r="H420" s="140"/>
      <c r="I420" s="327">
        <v>31.81</v>
      </c>
      <c r="J420" s="199">
        <v>3.08</v>
      </c>
      <c r="K420" s="245" t="s">
        <v>199</v>
      </c>
      <c r="L420" s="201"/>
      <c r="M420" s="202" t="s">
        <v>37</v>
      </c>
      <c r="N420" s="198"/>
      <c r="O420" s="212"/>
      <c r="P420" s="154">
        <v>1363</v>
      </c>
    </row>
    <row r="421" spans="2:16" x14ac:dyDescent="0.25">
      <c r="B421" s="34">
        <v>45208</v>
      </c>
      <c r="C421" s="135">
        <v>1219</v>
      </c>
      <c r="D421" s="136" t="s">
        <v>46</v>
      </c>
      <c r="E421" s="137" t="s">
        <v>199</v>
      </c>
      <c r="F421" s="211"/>
      <c r="G421" s="139" t="s">
        <v>37</v>
      </c>
      <c r="H421" s="140" t="s">
        <v>37</v>
      </c>
      <c r="I421" s="327">
        <v>15.44</v>
      </c>
      <c r="J421" s="199">
        <v>4.58</v>
      </c>
      <c r="K421" s="245" t="s">
        <v>199</v>
      </c>
      <c r="L421" s="201" t="s">
        <v>37</v>
      </c>
      <c r="M421" s="202" t="s">
        <v>37</v>
      </c>
      <c r="N421" s="198" t="s">
        <v>37</v>
      </c>
      <c r="O421" s="212"/>
      <c r="P421" s="154">
        <v>1308</v>
      </c>
    </row>
    <row r="422" spans="2:16" x14ac:dyDescent="0.25">
      <c r="B422" s="34">
        <v>45210</v>
      </c>
      <c r="C422" s="135">
        <v>1834</v>
      </c>
      <c r="D422" s="136">
        <v>80</v>
      </c>
      <c r="E422" s="137" t="s">
        <v>199</v>
      </c>
      <c r="F422" s="211"/>
      <c r="G422" s="139"/>
      <c r="H422" s="140"/>
      <c r="I422" s="327">
        <v>45.35</v>
      </c>
      <c r="J422" s="199">
        <v>5.1100000000000003</v>
      </c>
      <c r="K422" s="245" t="s">
        <v>199</v>
      </c>
      <c r="L422" s="201"/>
      <c r="M422" s="202" t="s">
        <v>37</v>
      </c>
      <c r="N422" s="198"/>
      <c r="O422" s="212"/>
      <c r="P422" s="154">
        <v>1964</v>
      </c>
    </row>
    <row r="423" spans="2:16" x14ac:dyDescent="0.25">
      <c r="B423" s="34">
        <v>45215</v>
      </c>
      <c r="C423" s="135">
        <v>1577</v>
      </c>
      <c r="D423" s="136">
        <v>122</v>
      </c>
      <c r="E423" s="137" t="s">
        <v>199</v>
      </c>
      <c r="F423" s="211"/>
      <c r="G423" s="139" t="s">
        <v>37</v>
      </c>
      <c r="H423" s="140" t="s">
        <v>37</v>
      </c>
      <c r="I423" s="327">
        <v>59.43</v>
      </c>
      <c r="J423" s="199">
        <v>8.31</v>
      </c>
      <c r="K423" s="245" t="s">
        <v>199</v>
      </c>
      <c r="L423" s="201" t="s">
        <v>37</v>
      </c>
      <c r="M423" s="202" t="s">
        <v>37</v>
      </c>
      <c r="N423" s="198" t="s">
        <v>37</v>
      </c>
      <c r="O423" s="212"/>
      <c r="P423" s="154">
        <v>1766</v>
      </c>
    </row>
    <row r="424" spans="2:16" x14ac:dyDescent="0.25">
      <c r="B424" s="34">
        <v>45217</v>
      </c>
      <c r="C424" s="135">
        <v>1250</v>
      </c>
      <c r="D424" s="136">
        <v>110</v>
      </c>
      <c r="E424" s="137" t="s">
        <v>199</v>
      </c>
      <c r="F424" s="211"/>
      <c r="G424" s="139"/>
      <c r="H424" s="140"/>
      <c r="I424" s="327">
        <v>65.3</v>
      </c>
      <c r="J424" s="199">
        <v>8.8000000000000007</v>
      </c>
      <c r="K424" s="245" t="s">
        <v>199</v>
      </c>
      <c r="L424" s="201"/>
      <c r="M424" s="202">
        <v>2.13</v>
      </c>
      <c r="N424" s="198"/>
      <c r="O424" s="212"/>
      <c r="P424" s="154">
        <v>1436</v>
      </c>
    </row>
    <row r="425" spans="2:16" x14ac:dyDescent="0.25">
      <c r="B425" s="285">
        <v>45219</v>
      </c>
      <c r="C425" s="135">
        <v>1757</v>
      </c>
      <c r="D425" s="136">
        <v>114</v>
      </c>
      <c r="E425" s="137" t="s">
        <v>199</v>
      </c>
      <c r="F425" s="211"/>
      <c r="G425" s="139"/>
      <c r="H425" s="140"/>
      <c r="I425" s="327">
        <v>60.5</v>
      </c>
      <c r="J425" s="199">
        <v>6.62</v>
      </c>
      <c r="K425" s="245" t="s">
        <v>199</v>
      </c>
      <c r="L425" s="201"/>
      <c r="M425" s="202">
        <v>2.19</v>
      </c>
      <c r="N425" s="198"/>
      <c r="O425" s="212"/>
      <c r="P425" s="154">
        <v>1941</v>
      </c>
    </row>
    <row r="426" spans="2:16" x14ac:dyDescent="0.25">
      <c r="B426" s="285">
        <v>45232</v>
      </c>
      <c r="C426" s="135">
        <v>1203</v>
      </c>
      <c r="D426" s="136">
        <v>71</v>
      </c>
      <c r="E426" s="137" t="s">
        <v>199</v>
      </c>
      <c r="F426" s="211"/>
      <c r="G426" s="139" t="s">
        <v>37</v>
      </c>
      <c r="H426" s="140" t="s">
        <v>37</v>
      </c>
      <c r="I426" s="327">
        <v>58.35</v>
      </c>
      <c r="J426" s="199">
        <v>7.24</v>
      </c>
      <c r="K426" s="245" t="s">
        <v>199</v>
      </c>
      <c r="L426" s="201" t="s">
        <v>37</v>
      </c>
      <c r="M426" s="202" t="s">
        <v>37</v>
      </c>
      <c r="N426" s="198" t="s">
        <v>37</v>
      </c>
      <c r="O426" s="212"/>
      <c r="P426" s="154">
        <v>1340</v>
      </c>
    </row>
    <row r="427" spans="2:16" x14ac:dyDescent="0.25">
      <c r="B427" s="34">
        <v>45233</v>
      </c>
      <c r="C427" s="135">
        <v>1177</v>
      </c>
      <c r="D427" s="136">
        <v>60</v>
      </c>
      <c r="E427" s="137" t="s">
        <v>199</v>
      </c>
      <c r="F427" s="211"/>
      <c r="G427" s="139"/>
      <c r="H427" s="140"/>
      <c r="I427" s="327">
        <v>69.33</v>
      </c>
      <c r="J427" s="199">
        <v>10.64</v>
      </c>
      <c r="K427" s="245" t="s">
        <v>199</v>
      </c>
      <c r="L427" s="201"/>
      <c r="M427" s="202" t="s">
        <v>37</v>
      </c>
      <c r="N427" s="198"/>
      <c r="O427" s="212"/>
      <c r="P427" s="154">
        <v>1317</v>
      </c>
    </row>
    <row r="428" spans="2:16" x14ac:dyDescent="0.25">
      <c r="B428" s="34">
        <v>45236</v>
      </c>
      <c r="C428" s="135">
        <v>1179</v>
      </c>
      <c r="D428" s="136">
        <v>53</v>
      </c>
      <c r="E428" s="137" t="s">
        <v>199</v>
      </c>
      <c r="F428" s="211"/>
      <c r="G428" s="139" t="s">
        <v>37</v>
      </c>
      <c r="H428" s="140" t="s">
        <v>37</v>
      </c>
      <c r="I428" s="327">
        <v>49.51</v>
      </c>
      <c r="J428" s="199">
        <v>21.47</v>
      </c>
      <c r="K428" s="245" t="s">
        <v>199</v>
      </c>
      <c r="L428" s="201" t="s">
        <v>37</v>
      </c>
      <c r="M428" s="202">
        <v>2.62</v>
      </c>
      <c r="N428" s="198" t="s">
        <v>37</v>
      </c>
      <c r="O428" s="212"/>
      <c r="P428" s="154">
        <v>1306</v>
      </c>
    </row>
    <row r="429" spans="2:16" x14ac:dyDescent="0.25">
      <c r="B429" s="34">
        <v>45238</v>
      </c>
      <c r="C429" s="135">
        <v>1638</v>
      </c>
      <c r="D429" s="136">
        <v>46</v>
      </c>
      <c r="E429" s="137" t="s">
        <v>199</v>
      </c>
      <c r="F429" s="211"/>
      <c r="G429" s="139"/>
      <c r="H429" s="140"/>
      <c r="I429" s="327">
        <v>45.38</v>
      </c>
      <c r="J429" s="199">
        <v>18.84</v>
      </c>
      <c r="K429" s="245" t="s">
        <v>199</v>
      </c>
      <c r="L429" s="201"/>
      <c r="M429" s="202">
        <v>3.05</v>
      </c>
      <c r="N429" s="198"/>
      <c r="O429" s="212"/>
      <c r="P429" s="154">
        <v>1751</v>
      </c>
    </row>
    <row r="430" spans="2:16" x14ac:dyDescent="0.25">
      <c r="B430" s="34">
        <v>45240</v>
      </c>
      <c r="C430" s="135">
        <v>1378</v>
      </c>
      <c r="D430" s="136">
        <v>33</v>
      </c>
      <c r="E430" s="137" t="s">
        <v>199</v>
      </c>
      <c r="F430" s="211"/>
      <c r="G430" s="139"/>
      <c r="H430" s="140"/>
      <c r="I430" s="327">
        <v>66.260000000000005</v>
      </c>
      <c r="J430" s="199">
        <v>19.84</v>
      </c>
      <c r="K430" s="245" t="s">
        <v>199</v>
      </c>
      <c r="L430" s="201"/>
      <c r="M430" s="202">
        <v>2</v>
      </c>
      <c r="N430" s="198"/>
      <c r="O430" s="212"/>
      <c r="P430" s="154">
        <v>1498</v>
      </c>
    </row>
    <row r="431" spans="2:16" x14ac:dyDescent="0.25">
      <c r="B431" s="34">
        <v>45243</v>
      </c>
      <c r="C431" s="135">
        <v>1625</v>
      </c>
      <c r="D431" s="136">
        <v>32</v>
      </c>
      <c r="E431" s="137" t="s">
        <v>199</v>
      </c>
      <c r="F431" s="211"/>
      <c r="G431" s="139" t="s">
        <v>37</v>
      </c>
      <c r="H431" s="140" t="s">
        <v>37</v>
      </c>
      <c r="I431" s="327">
        <v>33.299999999999997</v>
      </c>
      <c r="J431" s="199">
        <v>9.6199999999999992</v>
      </c>
      <c r="K431" s="245" t="s">
        <v>199</v>
      </c>
      <c r="L431" s="201">
        <v>0.85</v>
      </c>
      <c r="M431" s="202">
        <v>1.78</v>
      </c>
      <c r="N431" s="252" t="s">
        <v>199</v>
      </c>
      <c r="O431" s="212"/>
      <c r="P431" s="154">
        <v>1702</v>
      </c>
    </row>
    <row r="432" spans="2:16" x14ac:dyDescent="0.25">
      <c r="B432" s="34">
        <v>45245</v>
      </c>
      <c r="C432" s="135">
        <v>1135</v>
      </c>
      <c r="D432" s="136">
        <v>48</v>
      </c>
      <c r="E432" s="137" t="s">
        <v>199</v>
      </c>
      <c r="F432" s="211"/>
      <c r="G432" s="139"/>
      <c r="H432" s="140"/>
      <c r="I432" s="327">
        <v>89.63</v>
      </c>
      <c r="J432" s="199">
        <v>14.28</v>
      </c>
      <c r="K432" s="245" t="s">
        <v>199</v>
      </c>
      <c r="L432" s="201"/>
      <c r="M432" s="202">
        <v>3</v>
      </c>
      <c r="N432" s="198"/>
      <c r="O432" s="212"/>
      <c r="P432" s="154">
        <v>1290</v>
      </c>
    </row>
    <row r="433" spans="2:16" x14ac:dyDescent="0.25">
      <c r="B433" s="34">
        <v>45247</v>
      </c>
      <c r="C433" s="135">
        <v>997</v>
      </c>
      <c r="D433" s="136">
        <v>58</v>
      </c>
      <c r="E433" s="137" t="s">
        <v>199</v>
      </c>
      <c r="F433" s="211"/>
      <c r="G433" s="139"/>
      <c r="H433" s="140"/>
      <c r="I433" s="327">
        <v>73.75</v>
      </c>
      <c r="J433" s="199">
        <v>14.94</v>
      </c>
      <c r="K433" s="245" t="s">
        <v>199</v>
      </c>
      <c r="L433" s="201"/>
      <c r="M433" s="202">
        <v>2.19</v>
      </c>
      <c r="N433" s="198"/>
      <c r="O433" s="212"/>
      <c r="P433" s="154">
        <v>1146</v>
      </c>
    </row>
    <row r="434" spans="2:16" x14ac:dyDescent="0.25">
      <c r="B434" s="34">
        <v>45250</v>
      </c>
      <c r="C434" s="135">
        <v>1236</v>
      </c>
      <c r="D434" s="136">
        <v>166</v>
      </c>
      <c r="E434" s="137" t="s">
        <v>199</v>
      </c>
      <c r="F434" s="211"/>
      <c r="G434" s="139" t="s">
        <v>37</v>
      </c>
      <c r="H434" s="140" t="s">
        <v>37</v>
      </c>
      <c r="I434" s="327">
        <v>93.27</v>
      </c>
      <c r="J434" s="199">
        <v>20.74</v>
      </c>
      <c r="K434" s="245" t="s">
        <v>199</v>
      </c>
      <c r="L434" s="201" t="s">
        <v>37</v>
      </c>
      <c r="M434" s="202" t="s">
        <v>37</v>
      </c>
      <c r="N434" s="198" t="s">
        <v>37</v>
      </c>
      <c r="O434" s="212"/>
      <c r="P434" s="154">
        <v>1515</v>
      </c>
    </row>
    <row r="435" spans="2:16" x14ac:dyDescent="0.25">
      <c r="B435" s="34">
        <v>45252</v>
      </c>
      <c r="C435" s="135">
        <v>774</v>
      </c>
      <c r="D435" s="136">
        <v>98</v>
      </c>
      <c r="E435" s="137" t="s">
        <v>199</v>
      </c>
      <c r="F435" s="211"/>
      <c r="G435" s="139"/>
      <c r="H435" s="140"/>
      <c r="I435" s="327">
        <v>40.85</v>
      </c>
      <c r="J435" s="199">
        <v>14.37</v>
      </c>
      <c r="K435" s="245" t="s">
        <v>199</v>
      </c>
      <c r="L435" s="201"/>
      <c r="M435" s="202" t="s">
        <v>37</v>
      </c>
      <c r="N435" s="198"/>
      <c r="O435" s="212"/>
      <c r="P435" s="154">
        <v>926</v>
      </c>
    </row>
    <row r="436" spans="2:16" x14ac:dyDescent="0.25">
      <c r="B436" s="34">
        <v>45254</v>
      </c>
      <c r="C436" s="135">
        <v>704</v>
      </c>
      <c r="D436" s="136">
        <v>87</v>
      </c>
      <c r="E436" s="137" t="s">
        <v>199</v>
      </c>
      <c r="F436" s="211"/>
      <c r="G436" s="139"/>
      <c r="H436" s="140"/>
      <c r="I436" s="327">
        <v>38.97</v>
      </c>
      <c r="J436" s="199">
        <v>30.12</v>
      </c>
      <c r="K436" s="245" t="s">
        <v>199</v>
      </c>
      <c r="L436" s="201"/>
      <c r="M436" s="202" t="s">
        <v>37</v>
      </c>
      <c r="N436" s="198"/>
      <c r="O436" s="212"/>
      <c r="P436" s="154">
        <v>860</v>
      </c>
    </row>
    <row r="437" spans="2:16" x14ac:dyDescent="0.25">
      <c r="B437" s="34">
        <v>45257</v>
      </c>
      <c r="C437" s="135">
        <v>1210</v>
      </c>
      <c r="D437" s="136">
        <v>28</v>
      </c>
      <c r="E437" s="137" t="s">
        <v>199</v>
      </c>
      <c r="F437" s="211"/>
      <c r="G437" s="139" t="s">
        <v>37</v>
      </c>
      <c r="H437" s="140" t="s">
        <v>37</v>
      </c>
      <c r="I437" s="327">
        <v>69.09</v>
      </c>
      <c r="J437" s="199">
        <v>30.74</v>
      </c>
      <c r="K437" s="245" t="s">
        <v>199</v>
      </c>
      <c r="L437" s="201" t="s">
        <v>37</v>
      </c>
      <c r="M437" s="202">
        <v>2</v>
      </c>
      <c r="N437" s="198" t="s">
        <v>37</v>
      </c>
      <c r="O437" s="212"/>
      <c r="P437" s="154">
        <v>1340</v>
      </c>
    </row>
    <row r="438" spans="2:16" x14ac:dyDescent="0.25">
      <c r="B438" s="34">
        <v>45259</v>
      </c>
      <c r="C438" s="135">
        <v>1498</v>
      </c>
      <c r="D438" s="136">
        <v>144</v>
      </c>
      <c r="E438" s="137" t="s">
        <v>199</v>
      </c>
      <c r="F438" s="211"/>
      <c r="G438" s="139"/>
      <c r="H438" s="140"/>
      <c r="I438" s="327">
        <v>90.31</v>
      </c>
      <c r="J438" s="199">
        <v>19.53</v>
      </c>
      <c r="K438" s="245" t="s">
        <v>199</v>
      </c>
      <c r="L438" s="201"/>
      <c r="M438" s="202" t="s">
        <v>37</v>
      </c>
      <c r="N438" s="198"/>
      <c r="O438" s="212"/>
      <c r="P438" s="154">
        <v>1752</v>
      </c>
    </row>
    <row r="439" spans="2:16" x14ac:dyDescent="0.25">
      <c r="B439" s="285">
        <v>45261</v>
      </c>
      <c r="C439" s="135">
        <v>1066</v>
      </c>
      <c r="D439" s="136">
        <v>157</v>
      </c>
      <c r="E439" s="137" t="s">
        <v>199</v>
      </c>
      <c r="F439" s="211"/>
      <c r="G439" s="139"/>
      <c r="H439" s="140"/>
      <c r="I439" s="327">
        <v>97.74</v>
      </c>
      <c r="J439" s="199">
        <v>19.55</v>
      </c>
      <c r="K439" s="245" t="s">
        <v>199</v>
      </c>
      <c r="L439" s="201"/>
      <c r="M439" s="202" t="s">
        <v>37</v>
      </c>
      <c r="N439" s="198"/>
      <c r="O439" s="212"/>
      <c r="P439" s="154">
        <v>1341</v>
      </c>
    </row>
    <row r="440" spans="2:16" x14ac:dyDescent="0.25">
      <c r="B440" s="34">
        <v>45264</v>
      </c>
      <c r="C440" s="135">
        <v>667</v>
      </c>
      <c r="D440" s="136">
        <v>58</v>
      </c>
      <c r="E440" s="137" t="s">
        <v>199</v>
      </c>
      <c r="F440" s="211"/>
      <c r="G440" s="139" t="s">
        <v>37</v>
      </c>
      <c r="H440" s="140" t="s">
        <v>37</v>
      </c>
      <c r="I440" s="327">
        <v>86.57</v>
      </c>
      <c r="J440" s="199">
        <v>25.56</v>
      </c>
      <c r="K440" s="245" t="s">
        <v>199</v>
      </c>
      <c r="L440" s="201" t="s">
        <v>37</v>
      </c>
      <c r="M440" s="202" t="s">
        <v>37</v>
      </c>
      <c r="N440" s="198" t="s">
        <v>37</v>
      </c>
      <c r="O440" s="212"/>
      <c r="P440" s="154">
        <v>837</v>
      </c>
    </row>
    <row r="441" spans="2:16" x14ac:dyDescent="0.25">
      <c r="B441" s="34">
        <v>45265</v>
      </c>
      <c r="C441" s="135">
        <v>1198</v>
      </c>
      <c r="D441" s="136">
        <v>69</v>
      </c>
      <c r="E441" s="137" t="s">
        <v>199</v>
      </c>
      <c r="F441" s="211"/>
      <c r="G441" s="139"/>
      <c r="H441" s="140"/>
      <c r="I441" s="327">
        <v>94.81</v>
      </c>
      <c r="J441" s="199">
        <v>23.88</v>
      </c>
      <c r="K441" s="245" t="s">
        <v>199</v>
      </c>
      <c r="L441" s="201"/>
      <c r="M441" s="202" t="s">
        <v>37</v>
      </c>
      <c r="N441" s="198"/>
      <c r="O441" s="212"/>
      <c r="P441" s="154">
        <v>1386</v>
      </c>
    </row>
    <row r="442" spans="2:16" x14ac:dyDescent="0.25">
      <c r="B442" s="34">
        <v>45271</v>
      </c>
      <c r="C442" s="135">
        <v>3028</v>
      </c>
      <c r="D442" s="136">
        <v>126</v>
      </c>
      <c r="E442" s="137" t="s">
        <v>199</v>
      </c>
      <c r="F442" s="211"/>
      <c r="G442" s="139" t="s">
        <v>37</v>
      </c>
      <c r="H442" s="140" t="s">
        <v>37</v>
      </c>
      <c r="I442" s="327">
        <v>144.41</v>
      </c>
      <c r="J442" s="199">
        <v>34.14</v>
      </c>
      <c r="K442" s="245" t="s">
        <v>199</v>
      </c>
      <c r="L442" s="201" t="s">
        <v>37</v>
      </c>
      <c r="M442" s="202">
        <v>140.93</v>
      </c>
      <c r="N442" s="198" t="s">
        <v>37</v>
      </c>
      <c r="O442" s="212"/>
      <c r="P442" s="154">
        <v>3473</v>
      </c>
    </row>
    <row r="443" spans="2:16" x14ac:dyDescent="0.25">
      <c r="B443" s="34">
        <v>45273</v>
      </c>
      <c r="C443" s="135">
        <v>1438</v>
      </c>
      <c r="D443" s="136">
        <v>112</v>
      </c>
      <c r="E443" s="137" t="s">
        <v>199</v>
      </c>
      <c r="F443" s="211"/>
      <c r="G443" s="139"/>
      <c r="H443" s="140"/>
      <c r="I443" s="327">
        <v>93.91</v>
      </c>
      <c r="J443" s="199">
        <v>20.58</v>
      </c>
      <c r="K443" s="245" t="s">
        <v>199</v>
      </c>
      <c r="L443" s="201"/>
      <c r="M443" s="202">
        <v>154.85</v>
      </c>
      <c r="N443" s="198"/>
      <c r="O443" s="212"/>
      <c r="P443" s="154">
        <v>1819</v>
      </c>
    </row>
    <row r="444" spans="2:16" x14ac:dyDescent="0.25">
      <c r="B444" s="34">
        <v>45275</v>
      </c>
      <c r="C444" s="135">
        <v>1319</v>
      </c>
      <c r="D444" s="136">
        <v>59</v>
      </c>
      <c r="E444" s="137" t="s">
        <v>199</v>
      </c>
      <c r="F444" s="211"/>
      <c r="G444" s="139"/>
      <c r="H444" s="140"/>
      <c r="I444" s="327">
        <v>63.33</v>
      </c>
      <c r="J444" s="199">
        <v>22</v>
      </c>
      <c r="K444" s="245" t="s">
        <v>199</v>
      </c>
      <c r="L444" s="201"/>
      <c r="M444" s="202">
        <v>98.76</v>
      </c>
      <c r="N444" s="198"/>
      <c r="O444" s="212"/>
      <c r="P444" s="154">
        <v>1563</v>
      </c>
    </row>
    <row r="445" spans="2:16" x14ac:dyDescent="0.25">
      <c r="B445" s="285">
        <v>45278</v>
      </c>
      <c r="C445" s="135">
        <v>1426</v>
      </c>
      <c r="D445" s="136">
        <v>63</v>
      </c>
      <c r="E445" s="137" t="s">
        <v>199</v>
      </c>
      <c r="F445" s="211"/>
      <c r="G445" s="139" t="s">
        <v>37</v>
      </c>
      <c r="H445" s="140" t="s">
        <v>37</v>
      </c>
      <c r="I445" s="327">
        <v>85.04</v>
      </c>
      <c r="J445" s="199">
        <v>15.39</v>
      </c>
      <c r="K445" s="245" t="s">
        <v>199</v>
      </c>
      <c r="L445" s="201" t="s">
        <v>37</v>
      </c>
      <c r="M445" s="202" t="s">
        <v>37</v>
      </c>
      <c r="N445" s="198" t="s">
        <v>37</v>
      </c>
      <c r="O445" s="212"/>
      <c r="P445" s="154">
        <v>1590</v>
      </c>
    </row>
    <row r="446" spans="2:16" x14ac:dyDescent="0.25">
      <c r="B446" s="285">
        <v>45280</v>
      </c>
      <c r="C446" s="135">
        <v>2102</v>
      </c>
      <c r="D446" s="136">
        <v>93</v>
      </c>
      <c r="E446" s="137" t="s">
        <v>199</v>
      </c>
      <c r="F446" s="211"/>
      <c r="G446" s="139"/>
      <c r="H446" s="140"/>
      <c r="I446" s="327">
        <v>93.85</v>
      </c>
      <c r="J446" s="199">
        <v>14.89</v>
      </c>
      <c r="K446" s="245" t="s">
        <v>199</v>
      </c>
      <c r="L446" s="201"/>
      <c r="M446" s="202">
        <v>99.69</v>
      </c>
      <c r="N446" s="198"/>
      <c r="O446" s="212"/>
      <c r="P446" s="154">
        <v>2404</v>
      </c>
    </row>
    <row r="447" spans="2:16" x14ac:dyDescent="0.25">
      <c r="B447" s="285">
        <v>45282</v>
      </c>
      <c r="C447" s="135">
        <v>2012</v>
      </c>
      <c r="D447" s="136">
        <v>87</v>
      </c>
      <c r="E447" s="137" t="s">
        <v>199</v>
      </c>
      <c r="F447" s="211"/>
      <c r="G447" s="139"/>
      <c r="H447" s="140"/>
      <c r="I447" s="327">
        <v>105.05</v>
      </c>
      <c r="J447" s="199">
        <v>21.57</v>
      </c>
      <c r="K447" s="245" t="s">
        <v>199</v>
      </c>
      <c r="L447" s="201"/>
      <c r="M447" s="202">
        <v>158.27000000000001</v>
      </c>
      <c r="N447" s="198"/>
      <c r="O447" s="212"/>
      <c r="P447" s="154">
        <v>2384</v>
      </c>
    </row>
    <row r="448" spans="2:16" x14ac:dyDescent="0.25">
      <c r="B448" s="285">
        <v>45286</v>
      </c>
      <c r="C448" s="135">
        <v>1579</v>
      </c>
      <c r="D448" s="136">
        <v>145</v>
      </c>
      <c r="E448" s="137" t="s">
        <v>199</v>
      </c>
      <c r="F448" s="211"/>
      <c r="G448" s="139" t="s">
        <v>37</v>
      </c>
      <c r="H448" s="140" t="s">
        <v>37</v>
      </c>
      <c r="I448" s="327">
        <v>60.78</v>
      </c>
      <c r="J448" s="199">
        <v>28.27</v>
      </c>
      <c r="K448" s="245" t="s">
        <v>199</v>
      </c>
      <c r="L448" s="201" t="s">
        <v>37</v>
      </c>
      <c r="M448" s="202">
        <v>368.61</v>
      </c>
      <c r="N448" s="198" t="s">
        <v>37</v>
      </c>
      <c r="O448" s="212"/>
      <c r="P448" s="154">
        <v>2182</v>
      </c>
    </row>
    <row r="449" spans="2:17" x14ac:dyDescent="0.25">
      <c r="B449" s="285">
        <v>45287</v>
      </c>
      <c r="C449" s="135">
        <v>1622</v>
      </c>
      <c r="D449" s="136">
        <v>148</v>
      </c>
      <c r="E449" s="137" t="s">
        <v>199</v>
      </c>
      <c r="F449" s="211"/>
      <c r="G449" s="139"/>
      <c r="H449" s="140"/>
      <c r="I449" s="327">
        <v>64.040000000000006</v>
      </c>
      <c r="J449" s="199">
        <v>24.84</v>
      </c>
      <c r="K449" s="245" t="s">
        <v>199</v>
      </c>
      <c r="L449" s="201"/>
      <c r="M449" s="202">
        <v>274.72000000000003</v>
      </c>
      <c r="N449" s="198"/>
      <c r="O449" s="212"/>
      <c r="P449" s="154">
        <v>2134</v>
      </c>
    </row>
    <row r="450" spans="2:17" x14ac:dyDescent="0.25">
      <c r="B450" s="285">
        <v>45289</v>
      </c>
      <c r="C450" s="135">
        <v>1781</v>
      </c>
      <c r="D450" s="136">
        <v>143</v>
      </c>
      <c r="E450" s="137" t="s">
        <v>199</v>
      </c>
      <c r="F450" s="211"/>
      <c r="G450" s="139"/>
      <c r="H450" s="140"/>
      <c r="I450" s="327">
        <v>56.63</v>
      </c>
      <c r="J450" s="199">
        <v>30.08</v>
      </c>
      <c r="K450" s="245" t="s">
        <v>199</v>
      </c>
      <c r="L450" s="201"/>
      <c r="M450" s="202">
        <v>178.17</v>
      </c>
      <c r="N450" s="198"/>
      <c r="O450" s="212"/>
      <c r="P450" s="154">
        <v>2189</v>
      </c>
    </row>
    <row r="451" spans="2:17" x14ac:dyDescent="0.25">
      <c r="B451" s="34">
        <v>45317</v>
      </c>
      <c r="C451" s="135">
        <v>1277</v>
      </c>
      <c r="D451" s="136">
        <v>159</v>
      </c>
      <c r="E451" s="137" t="s">
        <v>199</v>
      </c>
      <c r="F451" s="211"/>
      <c r="G451" s="139" t="s">
        <v>37</v>
      </c>
      <c r="H451" s="140" t="s">
        <v>37</v>
      </c>
      <c r="I451" s="327">
        <v>79.22</v>
      </c>
      <c r="J451" s="199">
        <v>16.13</v>
      </c>
      <c r="K451" s="245" t="s">
        <v>199</v>
      </c>
      <c r="L451" s="201" t="s">
        <v>37</v>
      </c>
      <c r="M451" s="202" t="s">
        <v>37</v>
      </c>
      <c r="N451" s="198" t="s">
        <v>37</v>
      </c>
      <c r="O451" s="212"/>
      <c r="P451" s="154">
        <v>1531</v>
      </c>
    </row>
    <row r="452" spans="2:17" x14ac:dyDescent="0.25">
      <c r="B452" s="34">
        <v>45321</v>
      </c>
      <c r="C452" s="135">
        <v>1506</v>
      </c>
      <c r="D452" s="136">
        <v>165</v>
      </c>
      <c r="E452" s="137" t="s">
        <v>199</v>
      </c>
      <c r="F452" s="211"/>
      <c r="G452" s="139" t="s">
        <v>37</v>
      </c>
      <c r="H452" s="140" t="s">
        <v>37</v>
      </c>
      <c r="I452" s="327">
        <v>52.09</v>
      </c>
      <c r="J452" s="199">
        <v>11.28</v>
      </c>
      <c r="K452" s="245" t="s">
        <v>199</v>
      </c>
      <c r="L452" s="201" t="s">
        <v>37</v>
      </c>
      <c r="M452" s="202" t="s">
        <v>37</v>
      </c>
      <c r="N452" s="198" t="s">
        <v>37</v>
      </c>
      <c r="O452" s="212"/>
      <c r="P452" s="154">
        <v>1734</v>
      </c>
    </row>
    <row r="453" spans="2:17" x14ac:dyDescent="0.25">
      <c r="B453" s="34">
        <v>45322</v>
      </c>
      <c r="C453" s="135">
        <v>1679</v>
      </c>
      <c r="D453" s="136">
        <v>201</v>
      </c>
      <c r="E453" s="137" t="s">
        <v>199</v>
      </c>
      <c r="F453" s="211"/>
      <c r="G453" s="139" t="s">
        <v>216</v>
      </c>
      <c r="H453" s="140" t="s">
        <v>37</v>
      </c>
      <c r="I453" s="327">
        <v>74.069999999999993</v>
      </c>
      <c r="J453" s="199">
        <v>15.06</v>
      </c>
      <c r="K453" s="245" t="s">
        <v>199</v>
      </c>
      <c r="L453" s="201" t="s">
        <v>37</v>
      </c>
      <c r="M453" s="202" t="s">
        <v>37</v>
      </c>
      <c r="N453" s="198" t="s">
        <v>37</v>
      </c>
      <c r="O453" s="212"/>
      <c r="P453" s="154">
        <v>1968</v>
      </c>
    </row>
    <row r="454" spans="2:17" x14ac:dyDescent="0.25">
      <c r="B454" s="34">
        <v>45324</v>
      </c>
      <c r="C454" s="135">
        <v>1815</v>
      </c>
      <c r="D454" s="136">
        <v>233</v>
      </c>
      <c r="E454" s="137" t="s">
        <v>199</v>
      </c>
      <c r="F454" s="211"/>
      <c r="G454" s="139" t="s">
        <v>37</v>
      </c>
      <c r="H454" s="140" t="s">
        <v>37</v>
      </c>
      <c r="I454" s="327">
        <v>67.3</v>
      </c>
      <c r="J454" s="199">
        <v>13.51</v>
      </c>
      <c r="K454" s="245" t="s">
        <v>199</v>
      </c>
      <c r="L454" s="201" t="s">
        <v>37</v>
      </c>
      <c r="M454" s="202" t="s">
        <v>37</v>
      </c>
      <c r="N454" s="198" t="s">
        <v>37</v>
      </c>
      <c r="O454" s="212"/>
      <c r="P454" s="154">
        <v>2129</v>
      </c>
    </row>
    <row r="455" spans="2:17" x14ac:dyDescent="0.25">
      <c r="B455" s="34">
        <v>45327</v>
      </c>
      <c r="C455" s="135">
        <v>2642</v>
      </c>
      <c r="D455" s="136">
        <v>316</v>
      </c>
      <c r="E455" s="137" t="s">
        <v>199</v>
      </c>
      <c r="F455" s="211"/>
      <c r="G455" s="139" t="s">
        <v>37</v>
      </c>
      <c r="H455" s="140" t="s">
        <v>37</v>
      </c>
      <c r="I455" s="327">
        <v>70.87</v>
      </c>
      <c r="J455" s="199">
        <v>15.51</v>
      </c>
      <c r="K455" s="245" t="s">
        <v>199</v>
      </c>
      <c r="L455" s="201" t="s">
        <v>37</v>
      </c>
      <c r="M455" s="202">
        <v>20.059999999999999</v>
      </c>
      <c r="N455" s="198" t="s">
        <v>37</v>
      </c>
      <c r="O455" s="212"/>
      <c r="P455" s="154">
        <v>3064</v>
      </c>
    </row>
    <row r="456" spans="2:17" x14ac:dyDescent="0.25">
      <c r="B456" s="34">
        <v>45329</v>
      </c>
      <c r="C456" s="135">
        <v>1829</v>
      </c>
      <c r="D456" s="136">
        <v>251</v>
      </c>
      <c r="E456" s="137" t="s">
        <v>199</v>
      </c>
      <c r="F456" s="211"/>
      <c r="G456" s="139" t="s">
        <v>37</v>
      </c>
      <c r="H456" s="140" t="s">
        <v>37</v>
      </c>
      <c r="I456" s="327">
        <v>73.89</v>
      </c>
      <c r="J456" s="199">
        <v>5.76</v>
      </c>
      <c r="K456" s="245" t="s">
        <v>199</v>
      </c>
      <c r="L456" s="201" t="s">
        <v>37</v>
      </c>
      <c r="M456" s="202">
        <v>60.78</v>
      </c>
      <c r="N456" s="198" t="s">
        <v>37</v>
      </c>
      <c r="O456" s="212"/>
      <c r="P456" s="154">
        <v>2200</v>
      </c>
    </row>
    <row r="457" spans="2:17" x14ac:dyDescent="0.25">
      <c r="B457" s="34">
        <v>45331</v>
      </c>
      <c r="C457" s="135">
        <v>1936</v>
      </c>
      <c r="D457" s="136">
        <v>186</v>
      </c>
      <c r="E457" s="137" t="s">
        <v>199</v>
      </c>
      <c r="F457" s="211"/>
      <c r="G457" s="139" t="s">
        <v>216</v>
      </c>
      <c r="H457" s="140" t="s">
        <v>37</v>
      </c>
      <c r="I457" s="327">
        <v>51.89</v>
      </c>
      <c r="J457" s="199">
        <v>6.59</v>
      </c>
      <c r="K457" s="245" t="s">
        <v>199</v>
      </c>
      <c r="L457" s="201" t="s">
        <v>37</v>
      </c>
      <c r="M457" s="202">
        <v>62.23</v>
      </c>
      <c r="N457" s="198" t="s">
        <v>37</v>
      </c>
      <c r="O457" s="212"/>
      <c r="P457" s="154">
        <v>2243</v>
      </c>
      <c r="Q457" t="s">
        <v>229</v>
      </c>
    </row>
    <row r="458" spans="2:17" x14ac:dyDescent="0.25">
      <c r="B458" s="34">
        <v>45334</v>
      </c>
      <c r="C458" s="135">
        <v>688</v>
      </c>
      <c r="D458" s="136">
        <v>195</v>
      </c>
      <c r="E458" s="137" t="s">
        <v>199</v>
      </c>
      <c r="F458" s="211"/>
      <c r="G458" s="139" t="s">
        <v>216</v>
      </c>
      <c r="H458" s="140" t="s">
        <v>37</v>
      </c>
      <c r="I458" s="327">
        <v>101.72</v>
      </c>
      <c r="J458" s="199">
        <v>11.6</v>
      </c>
      <c r="K458" s="245" t="s">
        <v>199</v>
      </c>
      <c r="L458" s="201" t="s">
        <v>37</v>
      </c>
      <c r="M458" s="202">
        <v>49.32</v>
      </c>
      <c r="N458" s="198" t="s">
        <v>37</v>
      </c>
      <c r="O458" s="212"/>
      <c r="P458" s="154">
        <v>1045</v>
      </c>
    </row>
    <row r="459" spans="2:17" x14ac:dyDescent="0.25">
      <c r="B459" s="34">
        <v>45336</v>
      </c>
      <c r="C459" s="135">
        <v>1668</v>
      </c>
      <c r="D459" s="136">
        <v>214</v>
      </c>
      <c r="E459" s="137" t="s">
        <v>199</v>
      </c>
      <c r="F459" s="211"/>
      <c r="G459" s="139" t="s">
        <v>216</v>
      </c>
      <c r="H459" s="140" t="s">
        <v>37</v>
      </c>
      <c r="I459" s="327">
        <v>66.37</v>
      </c>
      <c r="J459" s="199">
        <v>7.92</v>
      </c>
      <c r="K459" s="245" t="s">
        <v>199</v>
      </c>
      <c r="L459" s="201" t="s">
        <v>37</v>
      </c>
      <c r="M459" s="202">
        <v>64.98</v>
      </c>
      <c r="N459" s="198" t="s">
        <v>37</v>
      </c>
      <c r="O459" s="212"/>
      <c r="P459" s="154">
        <v>2021</v>
      </c>
    </row>
    <row r="460" spans="2:17" x14ac:dyDescent="0.25">
      <c r="B460" s="34">
        <v>45338</v>
      </c>
      <c r="C460" s="135">
        <v>1539</v>
      </c>
      <c r="D460" s="136">
        <v>173</v>
      </c>
      <c r="E460" s="137" t="s">
        <v>199</v>
      </c>
      <c r="F460" s="211"/>
      <c r="G460" s="139" t="s">
        <v>37</v>
      </c>
      <c r="H460" s="140" t="s">
        <v>37</v>
      </c>
      <c r="I460" s="327">
        <v>87.53</v>
      </c>
      <c r="J460" s="199">
        <v>10.37</v>
      </c>
      <c r="K460" s="245" t="s">
        <v>199</v>
      </c>
      <c r="L460" s="201" t="s">
        <v>37</v>
      </c>
      <c r="M460" s="202">
        <v>32.619999999999997</v>
      </c>
      <c r="N460" s="198" t="s">
        <v>37</v>
      </c>
      <c r="O460" s="212"/>
      <c r="P460" s="154">
        <v>1843</v>
      </c>
    </row>
    <row r="461" spans="2:17" x14ac:dyDescent="0.25">
      <c r="B461" s="34">
        <v>45342</v>
      </c>
      <c r="C461" s="135">
        <v>1692</v>
      </c>
      <c r="D461" s="136">
        <v>146</v>
      </c>
      <c r="E461" s="137" t="s">
        <v>199</v>
      </c>
      <c r="F461" s="211"/>
      <c r="G461" s="139" t="s">
        <v>37</v>
      </c>
      <c r="H461" s="140" t="s">
        <v>37</v>
      </c>
      <c r="I461" s="327">
        <v>69</v>
      </c>
      <c r="J461" s="199">
        <v>5.53</v>
      </c>
      <c r="K461" s="245" t="s">
        <v>199</v>
      </c>
      <c r="L461" s="201" t="s">
        <v>37</v>
      </c>
      <c r="M461" s="202">
        <v>397.79</v>
      </c>
      <c r="N461" s="198" t="s">
        <v>37</v>
      </c>
      <c r="O461" s="212"/>
      <c r="P461" s="154">
        <v>2310</v>
      </c>
    </row>
    <row r="462" spans="2:17" x14ac:dyDescent="0.25">
      <c r="B462" s="34">
        <v>45343</v>
      </c>
      <c r="C462" s="135">
        <v>1568</v>
      </c>
      <c r="D462" s="136">
        <v>144</v>
      </c>
      <c r="E462" s="137" t="s">
        <v>199</v>
      </c>
      <c r="F462" s="211"/>
      <c r="G462" s="139" t="s">
        <v>37</v>
      </c>
      <c r="H462" s="140" t="s">
        <v>37</v>
      </c>
      <c r="I462" s="327">
        <v>67.86</v>
      </c>
      <c r="J462" s="199">
        <v>5.67</v>
      </c>
      <c r="K462" s="245" t="s">
        <v>199</v>
      </c>
      <c r="L462" s="201" t="s">
        <v>37</v>
      </c>
      <c r="M462" s="202">
        <v>306.12</v>
      </c>
      <c r="N462" s="198" t="s">
        <v>37</v>
      </c>
      <c r="O462" s="212"/>
      <c r="P462" s="154">
        <v>2091</v>
      </c>
    </row>
    <row r="463" spans="2:17" x14ac:dyDescent="0.25">
      <c r="B463" s="34">
        <v>45345</v>
      </c>
      <c r="C463" s="135">
        <v>1339</v>
      </c>
      <c r="D463" s="136">
        <v>201</v>
      </c>
      <c r="E463" s="137" t="s">
        <v>199</v>
      </c>
      <c r="F463" s="211"/>
      <c r="G463" s="139" t="s">
        <v>37</v>
      </c>
      <c r="H463" s="140" t="s">
        <v>37</v>
      </c>
      <c r="I463" s="327">
        <v>12.05</v>
      </c>
      <c r="J463" s="199">
        <v>1.49</v>
      </c>
      <c r="K463" s="245" t="s">
        <v>199</v>
      </c>
      <c r="L463" s="201" t="s">
        <v>37</v>
      </c>
      <c r="M463" s="202">
        <v>11.08</v>
      </c>
      <c r="N463" s="198" t="s">
        <v>37</v>
      </c>
      <c r="O463" s="212"/>
      <c r="P463" s="154">
        <v>1564</v>
      </c>
    </row>
    <row r="464" spans="2:17" x14ac:dyDescent="0.25">
      <c r="B464" s="34">
        <v>45348</v>
      </c>
      <c r="C464" s="135">
        <v>1613</v>
      </c>
      <c r="D464" s="136">
        <v>205</v>
      </c>
      <c r="E464" s="137" t="s">
        <v>199</v>
      </c>
      <c r="F464" s="211"/>
      <c r="G464" s="139" t="s">
        <v>37</v>
      </c>
      <c r="H464" s="140" t="s">
        <v>37</v>
      </c>
      <c r="I464" s="327">
        <v>64.989999999999995</v>
      </c>
      <c r="J464" s="199">
        <v>4.9800000000000004</v>
      </c>
      <c r="K464" s="245" t="s">
        <v>199</v>
      </c>
      <c r="L464" s="201" t="s">
        <v>37</v>
      </c>
      <c r="M464" s="202" t="s">
        <v>37</v>
      </c>
      <c r="N464" s="198" t="s">
        <v>37</v>
      </c>
      <c r="O464" s="212"/>
      <c r="P464" s="154">
        <v>1888</v>
      </c>
    </row>
    <row r="465" spans="2:16" x14ac:dyDescent="0.25">
      <c r="B465" s="34">
        <v>45350</v>
      </c>
      <c r="C465" s="135">
        <v>1156</v>
      </c>
      <c r="D465" s="136">
        <v>97</v>
      </c>
      <c r="E465" s="137" t="s">
        <v>199</v>
      </c>
      <c r="F465" s="211"/>
      <c r="G465" s="139" t="s">
        <v>37</v>
      </c>
      <c r="H465" s="140" t="s">
        <v>37</v>
      </c>
      <c r="I465" s="327">
        <v>1.1200000000000001</v>
      </c>
      <c r="J465" s="199">
        <v>2.9</v>
      </c>
      <c r="K465" s="245" t="s">
        <v>199</v>
      </c>
      <c r="L465" s="201" t="s">
        <v>37</v>
      </c>
      <c r="M465" s="202" t="s">
        <v>37</v>
      </c>
      <c r="N465" s="198" t="s">
        <v>37</v>
      </c>
      <c r="O465" s="212"/>
      <c r="P465" s="154">
        <v>1256</v>
      </c>
    </row>
    <row r="466" spans="2:16" x14ac:dyDescent="0.25">
      <c r="B466" s="34">
        <v>45352</v>
      </c>
      <c r="C466" s="135">
        <v>1277</v>
      </c>
      <c r="D466" s="136">
        <v>330</v>
      </c>
      <c r="E466" s="137" t="s">
        <v>199</v>
      </c>
      <c r="F466" s="211"/>
      <c r="G466" s="139" t="s">
        <v>37</v>
      </c>
      <c r="H466" s="140" t="s">
        <v>37</v>
      </c>
      <c r="I466" s="327">
        <v>1.73</v>
      </c>
      <c r="J466" s="195" t="s">
        <v>199</v>
      </c>
      <c r="K466" s="245" t="s">
        <v>199</v>
      </c>
      <c r="L466" s="201" t="s">
        <v>37</v>
      </c>
      <c r="M466" s="202" t="s">
        <v>37</v>
      </c>
      <c r="N466" s="198" t="s">
        <v>37</v>
      </c>
      <c r="O466" s="212"/>
      <c r="P466" s="154">
        <v>1608</v>
      </c>
    </row>
    <row r="467" spans="2:16" x14ac:dyDescent="0.25">
      <c r="B467" s="34">
        <v>45355</v>
      </c>
      <c r="C467" s="135">
        <v>696</v>
      </c>
      <c r="D467" s="136">
        <v>157</v>
      </c>
      <c r="E467" s="137" t="s">
        <v>199</v>
      </c>
      <c r="F467" s="211"/>
      <c r="G467" s="139" t="s">
        <v>37</v>
      </c>
      <c r="H467" s="140" t="s">
        <v>37</v>
      </c>
      <c r="I467" s="327">
        <v>79.63</v>
      </c>
      <c r="J467" s="199">
        <v>9.82</v>
      </c>
      <c r="K467" s="245" t="s">
        <v>199</v>
      </c>
      <c r="L467" s="201" t="s">
        <v>37</v>
      </c>
      <c r="M467" s="202" t="s">
        <v>37</v>
      </c>
      <c r="N467" s="198" t="s">
        <v>37</v>
      </c>
      <c r="O467" s="212"/>
      <c r="P467" s="154">
        <v>942</v>
      </c>
    </row>
    <row r="468" spans="2:16" x14ac:dyDescent="0.25">
      <c r="B468" s="34">
        <v>45357</v>
      </c>
      <c r="C468" s="135">
        <v>1189</v>
      </c>
      <c r="D468" s="136">
        <v>138</v>
      </c>
      <c r="E468" s="137" t="s">
        <v>199</v>
      </c>
      <c r="F468" s="211"/>
      <c r="G468" s="139" t="s">
        <v>37</v>
      </c>
      <c r="H468" s="140" t="s">
        <v>37</v>
      </c>
      <c r="I468" s="327">
        <v>64.989999999999995</v>
      </c>
      <c r="J468" s="199">
        <v>14.67</v>
      </c>
      <c r="K468" s="245" t="s">
        <v>199</v>
      </c>
      <c r="L468" s="201" t="s">
        <v>37</v>
      </c>
      <c r="M468" s="202">
        <v>81.760000000000005</v>
      </c>
      <c r="N468" s="198" t="s">
        <v>37</v>
      </c>
      <c r="O468" s="212"/>
      <c r="P468" s="154">
        <v>1488</v>
      </c>
    </row>
    <row r="469" spans="2:16" x14ac:dyDescent="0.25">
      <c r="B469" s="34">
        <v>45359</v>
      </c>
      <c r="C469" s="135">
        <v>1318</v>
      </c>
      <c r="D469" s="136">
        <v>190</v>
      </c>
      <c r="E469" s="137" t="s">
        <v>199</v>
      </c>
      <c r="F469" s="211"/>
      <c r="G469" s="139" t="s">
        <v>37</v>
      </c>
      <c r="H469" s="140" t="s">
        <v>37</v>
      </c>
      <c r="I469" s="327">
        <v>57</v>
      </c>
      <c r="J469" s="199">
        <v>17.63</v>
      </c>
      <c r="K469" s="245" t="s">
        <v>199</v>
      </c>
      <c r="L469" s="201" t="s">
        <v>37</v>
      </c>
      <c r="M469" s="202">
        <v>125.78</v>
      </c>
      <c r="N469" s="198" t="s">
        <v>37</v>
      </c>
      <c r="O469" s="212"/>
      <c r="P469" s="154">
        <v>1709</v>
      </c>
    </row>
    <row r="470" spans="2:16" x14ac:dyDescent="0.25">
      <c r="B470" s="34">
        <v>45362</v>
      </c>
      <c r="C470" s="135">
        <v>1408</v>
      </c>
      <c r="D470" s="136" t="s">
        <v>37</v>
      </c>
      <c r="E470" s="137" t="s">
        <v>199</v>
      </c>
      <c r="F470" s="211"/>
      <c r="G470" s="139" t="s">
        <v>37</v>
      </c>
      <c r="H470" s="140" t="s">
        <v>37</v>
      </c>
      <c r="I470" s="327">
        <v>20.54</v>
      </c>
      <c r="J470" s="199">
        <v>4.8499999999999996</v>
      </c>
      <c r="K470" s="245" t="s">
        <v>199</v>
      </c>
      <c r="L470" s="201" t="s">
        <v>37</v>
      </c>
      <c r="M470" s="202">
        <v>19.97</v>
      </c>
      <c r="N470" s="198" t="s">
        <v>37</v>
      </c>
      <c r="O470" s="212"/>
      <c r="P470" s="154">
        <v>1453</v>
      </c>
    </row>
    <row r="471" spans="2:16" x14ac:dyDescent="0.25">
      <c r="B471" s="34">
        <v>45364</v>
      </c>
      <c r="C471" s="135">
        <v>1116</v>
      </c>
      <c r="D471" s="136" t="s">
        <v>37</v>
      </c>
      <c r="E471" s="137" t="s">
        <v>199</v>
      </c>
      <c r="F471" s="211"/>
      <c r="G471" s="139" t="s">
        <v>37</v>
      </c>
      <c r="H471" s="140" t="s">
        <v>37</v>
      </c>
      <c r="I471" s="327">
        <v>27.2</v>
      </c>
      <c r="J471" s="199">
        <v>4.62</v>
      </c>
      <c r="K471" s="245" t="s">
        <v>199</v>
      </c>
      <c r="L471" s="201" t="s">
        <v>37</v>
      </c>
      <c r="M471" s="202">
        <v>22.81</v>
      </c>
      <c r="N471" s="198" t="s">
        <v>37</v>
      </c>
      <c r="O471" s="212"/>
      <c r="P471" s="154">
        <v>1171</v>
      </c>
    </row>
    <row r="472" spans="2:16" x14ac:dyDescent="0.25">
      <c r="B472" s="34">
        <v>45366</v>
      </c>
      <c r="C472" s="135">
        <v>1155</v>
      </c>
      <c r="D472" s="136" t="s">
        <v>37</v>
      </c>
      <c r="E472" s="137" t="s">
        <v>199</v>
      </c>
      <c r="F472" s="211"/>
      <c r="G472" s="139" t="s">
        <v>216</v>
      </c>
      <c r="H472" s="140" t="s">
        <v>37</v>
      </c>
      <c r="I472" s="327">
        <v>25.35</v>
      </c>
      <c r="J472" s="199">
        <v>2.8</v>
      </c>
      <c r="K472" s="245" t="s">
        <v>199</v>
      </c>
      <c r="L472" s="201" t="s">
        <v>37</v>
      </c>
      <c r="M472" s="202" t="s">
        <v>37</v>
      </c>
      <c r="N472" s="198" t="s">
        <v>37</v>
      </c>
      <c r="O472" s="212"/>
      <c r="P472" s="154">
        <v>1183</v>
      </c>
    </row>
    <row r="473" spans="2:16" x14ac:dyDescent="0.25">
      <c r="B473" s="34">
        <v>45371</v>
      </c>
      <c r="C473" s="135">
        <v>1468</v>
      </c>
      <c r="D473" s="136" t="s">
        <v>37</v>
      </c>
      <c r="E473" s="137" t="s">
        <v>199</v>
      </c>
      <c r="F473" s="211"/>
      <c r="G473" s="139" t="s">
        <v>216</v>
      </c>
      <c r="H473" s="140" t="s">
        <v>37</v>
      </c>
      <c r="I473" s="327">
        <v>25.39</v>
      </c>
      <c r="J473" s="199">
        <v>1.53</v>
      </c>
      <c r="K473" s="245" t="s">
        <v>199</v>
      </c>
      <c r="L473" s="201" t="s">
        <v>37</v>
      </c>
      <c r="M473" s="202">
        <v>62.87</v>
      </c>
      <c r="N473" s="198" t="s">
        <v>37</v>
      </c>
      <c r="O473" s="212"/>
      <c r="P473" s="154">
        <v>1558</v>
      </c>
    </row>
    <row r="474" spans="2:16" x14ac:dyDescent="0.25">
      <c r="B474" s="34">
        <v>45373</v>
      </c>
      <c r="C474" s="135">
        <v>1427</v>
      </c>
      <c r="D474" s="136" t="s">
        <v>37</v>
      </c>
      <c r="E474" s="137" t="s">
        <v>199</v>
      </c>
      <c r="F474" s="211"/>
      <c r="G474" s="139" t="s">
        <v>37</v>
      </c>
      <c r="H474" s="140" t="s">
        <v>37</v>
      </c>
      <c r="I474" s="327">
        <v>20.350000000000001</v>
      </c>
      <c r="J474" s="199">
        <v>1.88</v>
      </c>
      <c r="K474" s="245" t="s">
        <v>199</v>
      </c>
      <c r="L474" s="201" t="s">
        <v>37</v>
      </c>
      <c r="M474" s="202">
        <v>61.54</v>
      </c>
      <c r="N474" s="198" t="s">
        <v>37</v>
      </c>
      <c r="O474" s="212"/>
      <c r="P474" s="154">
        <v>1511</v>
      </c>
    </row>
    <row r="475" spans="2:16" x14ac:dyDescent="0.25">
      <c r="B475" s="34">
        <v>45376</v>
      </c>
      <c r="C475" s="135"/>
      <c r="D475" s="136"/>
      <c r="E475" s="137"/>
      <c r="F475" s="211"/>
      <c r="G475" s="139"/>
      <c r="H475" s="140"/>
      <c r="I475" s="327"/>
      <c r="J475" s="199"/>
      <c r="K475" s="245"/>
      <c r="L475" s="201"/>
      <c r="M475" s="202"/>
      <c r="N475" s="198"/>
      <c r="O475" s="212"/>
      <c r="P475" s="154"/>
    </row>
    <row r="476" spans="2:16" hidden="1" x14ac:dyDescent="0.25">
      <c r="B476" s="285"/>
      <c r="C476" s="135"/>
      <c r="D476" s="136"/>
      <c r="E476" s="137"/>
      <c r="F476" s="211"/>
      <c r="G476" s="139"/>
      <c r="H476" s="140"/>
      <c r="I476" s="327"/>
      <c r="J476" s="199"/>
      <c r="K476" s="245"/>
      <c r="L476" s="201"/>
      <c r="M476" s="202"/>
      <c r="N476" s="198"/>
      <c r="O476" s="212"/>
      <c r="P476" s="154"/>
    </row>
    <row r="477" spans="2:16" hidden="1" x14ac:dyDescent="0.25">
      <c r="B477" s="285"/>
      <c r="C477" s="135"/>
      <c r="D477" s="136"/>
      <c r="E477" s="137"/>
      <c r="F477" s="211"/>
      <c r="G477" s="139"/>
      <c r="H477" s="140"/>
      <c r="I477" s="327"/>
      <c r="J477" s="199"/>
      <c r="K477" s="245"/>
      <c r="L477" s="201"/>
      <c r="M477" s="202"/>
      <c r="N477" s="198"/>
      <c r="O477" s="212"/>
      <c r="P477" s="154"/>
    </row>
    <row r="478" spans="2:16" hidden="1" x14ac:dyDescent="0.25">
      <c r="B478" s="285"/>
      <c r="C478" s="135"/>
      <c r="D478" s="136" t="s">
        <v>46</v>
      </c>
      <c r="E478" s="137"/>
      <c r="F478" s="211"/>
      <c r="G478" s="139"/>
      <c r="H478" s="140"/>
      <c r="I478" s="140"/>
      <c r="J478" s="199" t="s">
        <v>199</v>
      </c>
      <c r="K478" s="245" t="s">
        <v>224</v>
      </c>
      <c r="L478" s="201"/>
      <c r="M478" s="202" t="s">
        <v>199</v>
      </c>
      <c r="N478" s="198"/>
      <c r="O478" s="212"/>
      <c r="P478" s="154"/>
    </row>
    <row r="479" spans="2:16" hidden="1" x14ac:dyDescent="0.25">
      <c r="B479" s="34"/>
      <c r="C479" s="135"/>
      <c r="D479" s="136" t="s">
        <v>46</v>
      </c>
      <c r="E479" s="144"/>
      <c r="F479" s="211"/>
      <c r="G479" s="139"/>
      <c r="H479" s="140"/>
      <c r="I479" s="140"/>
      <c r="J479" s="199" t="s">
        <v>199</v>
      </c>
      <c r="K479" s="245" t="s">
        <v>224</v>
      </c>
      <c r="L479" s="201"/>
      <c r="M479" s="202" t="s">
        <v>199</v>
      </c>
      <c r="N479" s="198"/>
      <c r="O479" s="212"/>
      <c r="P479" s="154"/>
    </row>
  </sheetData>
  <mergeCells count="1">
    <mergeCell ref="C3:N3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Y376"/>
  <sheetViews>
    <sheetView zoomScale="90" zoomScaleNormal="90" workbookViewId="0">
      <pane ySplit="7" topLeftCell="A353" activePane="bottomLeft" state="frozen"/>
      <selection pane="bottomLeft" activeCell="B373" sqref="B373"/>
    </sheetView>
  </sheetViews>
  <sheetFormatPr baseColWidth="10" defaultColWidth="11.42578125" defaultRowHeight="15" x14ac:dyDescent="0.25"/>
  <cols>
    <col min="1" max="1" width="3.28515625" customWidth="1"/>
    <col min="2" max="2" width="13.5703125" customWidth="1"/>
    <col min="3" max="8" width="17.140625" customWidth="1"/>
    <col min="9" max="9" width="18.140625" customWidth="1"/>
    <col min="10" max="10" width="17.140625" customWidth="1"/>
    <col min="11" max="11" width="17.85546875" customWidth="1"/>
    <col min="12" max="14" width="17.140625" customWidth="1"/>
    <col min="15" max="15" width="4.7109375" customWidth="1"/>
    <col min="16" max="16" width="17.140625" customWidth="1"/>
    <col min="17" max="17" width="94.42578125" customWidth="1"/>
  </cols>
  <sheetData>
    <row r="3" spans="2:25" ht="26.25" x14ac:dyDescent="0.4">
      <c r="C3" s="370" t="s">
        <v>119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5" spans="2:25" x14ac:dyDescent="0.25">
      <c r="B5" s="1" t="s">
        <v>6</v>
      </c>
      <c r="C5" s="24" t="s">
        <v>118</v>
      </c>
      <c r="D5" s="6" t="s">
        <v>118</v>
      </c>
      <c r="E5" s="8" t="s">
        <v>118</v>
      </c>
      <c r="F5" s="12" t="s">
        <v>118</v>
      </c>
      <c r="G5" s="16" t="s">
        <v>118</v>
      </c>
      <c r="H5" s="20" t="s">
        <v>118</v>
      </c>
      <c r="I5" s="20" t="s">
        <v>118</v>
      </c>
      <c r="J5" s="199" t="s">
        <v>118</v>
      </c>
      <c r="K5" s="171" t="s">
        <v>118</v>
      </c>
      <c r="L5" s="172" t="s">
        <v>118</v>
      </c>
      <c r="M5" s="173" t="s">
        <v>118</v>
      </c>
      <c r="N5" s="174" t="s">
        <v>118</v>
      </c>
      <c r="P5" s="55" t="s">
        <v>118</v>
      </c>
    </row>
    <row r="6" spans="2:25" x14ac:dyDescent="0.25">
      <c r="B6" s="1" t="s">
        <v>7</v>
      </c>
      <c r="C6" s="24">
        <v>2</v>
      </c>
      <c r="D6" s="6">
        <v>10</v>
      </c>
      <c r="E6" s="8">
        <v>12</v>
      </c>
      <c r="F6" s="12">
        <v>13</v>
      </c>
      <c r="G6" s="16">
        <v>14</v>
      </c>
      <c r="H6" s="20" t="s">
        <v>15</v>
      </c>
      <c r="I6" s="20" t="s">
        <v>16</v>
      </c>
      <c r="J6" s="199">
        <v>16</v>
      </c>
      <c r="K6" s="171">
        <v>17</v>
      </c>
      <c r="L6" s="201">
        <v>18</v>
      </c>
      <c r="M6" s="202">
        <v>19</v>
      </c>
      <c r="N6" s="200">
        <v>20</v>
      </c>
      <c r="P6" s="55"/>
    </row>
    <row r="7" spans="2:25" ht="72" customHeight="1" x14ac:dyDescent="0.25">
      <c r="B7" s="3" t="s">
        <v>8</v>
      </c>
      <c r="C7" s="25" t="s">
        <v>19</v>
      </c>
      <c r="D7" s="4" t="s">
        <v>17</v>
      </c>
      <c r="E7" s="9" t="s">
        <v>20</v>
      </c>
      <c r="F7" s="13" t="s">
        <v>21</v>
      </c>
      <c r="G7" s="17" t="s">
        <v>18</v>
      </c>
      <c r="H7" s="21" t="s">
        <v>22</v>
      </c>
      <c r="I7" s="21" t="s">
        <v>23</v>
      </c>
      <c r="J7" s="170" t="s">
        <v>129</v>
      </c>
      <c r="K7" s="171" t="s">
        <v>131</v>
      </c>
      <c r="L7" s="172" t="s">
        <v>132</v>
      </c>
      <c r="M7" s="173" t="s">
        <v>134</v>
      </c>
      <c r="N7" s="174" t="s">
        <v>136</v>
      </c>
      <c r="P7" s="56" t="s">
        <v>58</v>
      </c>
      <c r="Q7" s="3" t="s">
        <v>38</v>
      </c>
    </row>
    <row r="8" spans="2:25" x14ac:dyDescent="0.25">
      <c r="B8" s="34">
        <v>44431</v>
      </c>
      <c r="C8" s="148">
        <v>24.9</v>
      </c>
      <c r="D8" s="2"/>
      <c r="E8" s="54"/>
      <c r="F8" s="53"/>
      <c r="G8" s="49"/>
      <c r="H8" s="118"/>
      <c r="I8" s="118"/>
      <c r="J8" s="190"/>
      <c r="K8" s="166"/>
      <c r="L8" s="192"/>
      <c r="M8" s="193"/>
      <c r="N8" s="194"/>
      <c r="P8" s="149">
        <v>24.95</v>
      </c>
      <c r="Y8" s="42"/>
    </row>
    <row r="9" spans="2:25" x14ac:dyDescent="0.25">
      <c r="B9" s="34">
        <v>44432</v>
      </c>
      <c r="C9" s="133">
        <v>17.7</v>
      </c>
      <c r="D9" s="2"/>
      <c r="E9" s="10"/>
      <c r="F9" s="53"/>
      <c r="G9" s="18"/>
      <c r="H9" s="118"/>
      <c r="I9" s="22"/>
      <c r="J9" s="190"/>
      <c r="K9" s="166"/>
      <c r="L9" s="192"/>
      <c r="M9" s="193"/>
      <c r="N9" s="194"/>
      <c r="P9" s="149">
        <v>17.739999999999998</v>
      </c>
      <c r="Y9" s="42"/>
    </row>
    <row r="10" spans="2:25" x14ac:dyDescent="0.25">
      <c r="B10" s="34">
        <v>44433</v>
      </c>
      <c r="C10" s="133">
        <v>14.6</v>
      </c>
      <c r="D10" s="2"/>
      <c r="E10" s="10"/>
      <c r="F10" s="53"/>
      <c r="G10" s="18"/>
      <c r="H10" s="118"/>
      <c r="I10" s="22"/>
      <c r="J10" s="190"/>
      <c r="K10" s="166"/>
      <c r="L10" s="192"/>
      <c r="M10" s="193"/>
      <c r="N10" s="194"/>
      <c r="P10" s="149">
        <v>14.58</v>
      </c>
      <c r="Y10" s="42"/>
    </row>
    <row r="11" spans="2:25" x14ac:dyDescent="0.25">
      <c r="B11" s="34">
        <v>44434</v>
      </c>
      <c r="C11" s="133">
        <v>8.27</v>
      </c>
      <c r="D11" s="2"/>
      <c r="E11" s="10"/>
      <c r="F11" s="53"/>
      <c r="G11" s="18"/>
      <c r="H11" s="118"/>
      <c r="I11" s="22"/>
      <c r="J11" s="190"/>
      <c r="K11" s="166"/>
      <c r="L11" s="192"/>
      <c r="M11" s="193"/>
      <c r="N11" s="194"/>
      <c r="P11" s="149">
        <v>8.27</v>
      </c>
      <c r="Y11" s="42"/>
    </row>
    <row r="12" spans="2:25" x14ac:dyDescent="0.25">
      <c r="B12" s="34">
        <v>44435</v>
      </c>
      <c r="C12" s="133">
        <v>4.07</v>
      </c>
      <c r="D12" s="2"/>
      <c r="E12" s="10"/>
      <c r="F12" s="53"/>
      <c r="G12" s="18"/>
      <c r="H12" s="118"/>
      <c r="I12" s="22"/>
      <c r="J12" s="190"/>
      <c r="K12" s="166"/>
      <c r="L12" s="192"/>
      <c r="M12" s="193"/>
      <c r="N12" s="194"/>
      <c r="P12" s="149">
        <v>4.07</v>
      </c>
      <c r="Y12" s="42"/>
    </row>
    <row r="13" spans="2:25" x14ac:dyDescent="0.25">
      <c r="B13" s="34">
        <v>44436</v>
      </c>
      <c r="C13" s="133">
        <v>3.18</v>
      </c>
      <c r="D13" s="2"/>
      <c r="E13" s="10"/>
      <c r="F13" s="53"/>
      <c r="G13" s="18"/>
      <c r="H13" s="118"/>
      <c r="I13" s="22"/>
      <c r="J13" s="190"/>
      <c r="K13" s="166"/>
      <c r="L13" s="192"/>
      <c r="M13" s="193"/>
      <c r="N13" s="194"/>
      <c r="P13" s="149">
        <v>3.18</v>
      </c>
      <c r="Y13" s="42"/>
    </row>
    <row r="14" spans="2:25" x14ac:dyDescent="0.25">
      <c r="B14" s="34">
        <v>44437</v>
      </c>
      <c r="C14" s="133">
        <v>0.79</v>
      </c>
      <c r="D14" s="2"/>
      <c r="E14" s="10"/>
      <c r="F14" s="53"/>
      <c r="G14" s="18"/>
      <c r="H14" s="118"/>
      <c r="I14" s="22"/>
      <c r="J14" s="190"/>
      <c r="K14" s="166"/>
      <c r="L14" s="192"/>
      <c r="M14" s="193"/>
      <c r="N14" s="194"/>
      <c r="P14" s="149">
        <v>0.79</v>
      </c>
      <c r="Y14" s="42"/>
    </row>
    <row r="15" spans="2:25" x14ac:dyDescent="0.25">
      <c r="B15" s="34">
        <v>44438</v>
      </c>
      <c r="C15" s="133">
        <v>0.53</v>
      </c>
      <c r="D15" s="2"/>
      <c r="E15" s="10"/>
      <c r="F15" s="53"/>
      <c r="G15" s="18"/>
      <c r="H15" s="118"/>
      <c r="I15" s="123">
        <v>0.01</v>
      </c>
      <c r="J15" s="190"/>
      <c r="K15" s="166"/>
      <c r="L15" s="192"/>
      <c r="M15" s="193"/>
      <c r="N15" s="194"/>
      <c r="P15" s="149">
        <v>0.54</v>
      </c>
      <c r="Y15" s="42"/>
    </row>
    <row r="16" spans="2:25" x14ac:dyDescent="0.25">
      <c r="B16" s="34">
        <v>44439</v>
      </c>
      <c r="C16" s="133">
        <v>0.44400000000000001</v>
      </c>
      <c r="D16" s="2"/>
      <c r="E16" s="10"/>
      <c r="F16" s="53"/>
      <c r="G16" s="18"/>
      <c r="H16" s="118"/>
      <c r="I16" s="22"/>
      <c r="J16" s="190"/>
      <c r="K16" s="166"/>
      <c r="L16" s="192"/>
      <c r="M16" s="193"/>
      <c r="N16" s="194"/>
      <c r="P16" s="149">
        <v>0.44</v>
      </c>
      <c r="Y16" s="42"/>
    </row>
    <row r="17" spans="2:25" x14ac:dyDescent="0.25">
      <c r="B17" s="34">
        <v>44440</v>
      </c>
      <c r="C17" s="133">
        <v>0.56000000000000005</v>
      </c>
      <c r="D17" s="2"/>
      <c r="E17" s="10"/>
      <c r="F17" s="53"/>
      <c r="G17" s="18"/>
      <c r="H17" s="118"/>
      <c r="I17" s="22"/>
      <c r="J17" s="190"/>
      <c r="K17" s="166"/>
      <c r="L17" s="192"/>
      <c r="M17" s="193"/>
      <c r="N17" s="194"/>
      <c r="P17" s="149">
        <v>0.56000000000000005</v>
      </c>
      <c r="Y17" s="42"/>
    </row>
    <row r="18" spans="2:25" x14ac:dyDescent="0.25">
      <c r="B18" s="34">
        <v>44441</v>
      </c>
      <c r="C18" s="133">
        <v>0.624</v>
      </c>
      <c r="D18" s="2"/>
      <c r="E18" s="10"/>
      <c r="F18" s="53"/>
      <c r="G18" s="18"/>
      <c r="H18" s="118"/>
      <c r="I18" s="22"/>
      <c r="J18" s="190"/>
      <c r="K18" s="166"/>
      <c r="L18" s="192"/>
      <c r="M18" s="193"/>
      <c r="N18" s="194"/>
      <c r="P18" s="149">
        <v>0.62</v>
      </c>
      <c r="Y18" s="42"/>
    </row>
    <row r="19" spans="2:25" x14ac:dyDescent="0.25">
      <c r="B19" s="34">
        <v>44442</v>
      </c>
      <c r="C19" s="133">
        <v>1.3580000000000001</v>
      </c>
      <c r="D19" s="2"/>
      <c r="E19" s="10"/>
      <c r="F19" s="53"/>
      <c r="G19" s="18"/>
      <c r="H19" s="118"/>
      <c r="I19" s="22"/>
      <c r="J19" s="190"/>
      <c r="K19" s="166"/>
      <c r="L19" s="192"/>
      <c r="M19" s="193"/>
      <c r="N19" s="194"/>
      <c r="P19" s="149">
        <v>1.36</v>
      </c>
      <c r="Y19" s="42"/>
    </row>
    <row r="20" spans="2:25" x14ac:dyDescent="0.25">
      <c r="B20" s="34">
        <v>44443</v>
      </c>
      <c r="C20" s="133">
        <v>2.9039999999999999</v>
      </c>
      <c r="D20" s="2"/>
      <c r="E20" s="10"/>
      <c r="F20" s="53"/>
      <c r="G20" s="18"/>
      <c r="H20" s="118"/>
      <c r="I20" s="22"/>
      <c r="J20" s="190"/>
      <c r="K20" s="166"/>
      <c r="L20" s="192"/>
      <c r="M20" s="193"/>
      <c r="N20" s="194"/>
      <c r="P20" s="152">
        <v>2.9</v>
      </c>
      <c r="Y20" s="42"/>
    </row>
    <row r="21" spans="2:25" x14ac:dyDescent="0.25">
      <c r="B21" s="34">
        <v>44444</v>
      </c>
      <c r="C21" s="133">
        <v>1.5549999999999999</v>
      </c>
      <c r="D21" s="2"/>
      <c r="E21" s="10"/>
      <c r="F21" s="53"/>
      <c r="G21" s="18"/>
      <c r="H21" s="118"/>
      <c r="I21" s="22"/>
      <c r="J21" s="190"/>
      <c r="K21" s="166"/>
      <c r="L21" s="192"/>
      <c r="M21" s="193"/>
      <c r="N21" s="194"/>
      <c r="P21" s="152">
        <v>1.56</v>
      </c>
      <c r="Y21" s="42"/>
    </row>
    <row r="22" spans="2:25" x14ac:dyDescent="0.25">
      <c r="B22" s="34">
        <v>44445</v>
      </c>
      <c r="C22" s="133">
        <v>3.5110000000000001</v>
      </c>
      <c r="D22" s="2"/>
      <c r="E22" s="10"/>
      <c r="F22" s="53"/>
      <c r="G22" s="18"/>
      <c r="H22" s="118"/>
      <c r="I22" s="123">
        <v>0.02</v>
      </c>
      <c r="J22" s="190"/>
      <c r="K22" s="166"/>
      <c r="L22" s="192"/>
      <c r="M22" s="193"/>
      <c r="N22" s="194"/>
      <c r="P22" s="152">
        <v>3.53</v>
      </c>
      <c r="Y22" s="42"/>
    </row>
    <row r="23" spans="2:25" x14ac:dyDescent="0.25">
      <c r="B23" s="34">
        <v>44446</v>
      </c>
      <c r="C23" s="133">
        <v>2.6826724799999999</v>
      </c>
      <c r="D23" s="2"/>
      <c r="E23" s="10"/>
      <c r="F23" s="53"/>
      <c r="G23" s="18"/>
      <c r="H23" s="118"/>
      <c r="I23" s="22"/>
      <c r="J23" s="190"/>
      <c r="K23" s="166"/>
      <c r="L23" s="192"/>
      <c r="M23" s="193"/>
      <c r="N23" s="194"/>
      <c r="P23" s="152">
        <v>2.6829999999999998</v>
      </c>
      <c r="Y23" s="42"/>
    </row>
    <row r="24" spans="2:25" x14ac:dyDescent="0.25">
      <c r="B24" s="34">
        <v>44447</v>
      </c>
      <c r="C24" s="133">
        <v>2.4943749120000001</v>
      </c>
      <c r="D24" s="2"/>
      <c r="E24" s="10"/>
      <c r="F24" s="53"/>
      <c r="G24" s="18"/>
      <c r="H24" s="118"/>
      <c r="I24" s="22"/>
      <c r="J24" s="190"/>
      <c r="K24" s="166"/>
      <c r="L24" s="192"/>
      <c r="M24" s="193"/>
      <c r="N24" s="194"/>
      <c r="P24" s="152">
        <v>2.4940000000000002</v>
      </c>
      <c r="Y24" s="42"/>
    </row>
    <row r="25" spans="2:25" x14ac:dyDescent="0.25">
      <c r="B25" s="34">
        <v>44448</v>
      </c>
      <c r="C25" s="133">
        <v>1.6203006719999999</v>
      </c>
      <c r="D25" s="2"/>
      <c r="E25" s="10"/>
      <c r="F25" s="53"/>
      <c r="G25" s="18"/>
      <c r="H25" s="118"/>
      <c r="I25" s="22"/>
      <c r="J25" s="190"/>
      <c r="K25" s="166"/>
      <c r="L25" s="192"/>
      <c r="M25" s="193"/>
      <c r="N25" s="194"/>
      <c r="P25" s="152">
        <v>1.62</v>
      </c>
      <c r="Y25" s="42"/>
    </row>
    <row r="26" spans="2:25" x14ac:dyDescent="0.25">
      <c r="B26" s="34">
        <v>44449</v>
      </c>
      <c r="C26" s="133">
        <v>1.0146470400000001</v>
      </c>
      <c r="D26" s="2"/>
      <c r="E26" s="10"/>
      <c r="F26" s="53"/>
      <c r="G26" s="18"/>
      <c r="H26" s="118"/>
      <c r="I26" s="22"/>
      <c r="J26" s="190"/>
      <c r="K26" s="166"/>
      <c r="L26" s="192"/>
      <c r="M26" s="193"/>
      <c r="N26" s="194"/>
      <c r="P26" s="152">
        <v>1.0149999999999999</v>
      </c>
      <c r="Y26" s="42"/>
    </row>
    <row r="27" spans="2:25" x14ac:dyDescent="0.25">
      <c r="B27" s="34">
        <v>44450</v>
      </c>
      <c r="C27" s="133">
        <v>0.62479468799999993</v>
      </c>
      <c r="D27" s="2"/>
      <c r="E27" s="10"/>
      <c r="F27" s="53"/>
      <c r="G27" s="18"/>
      <c r="H27" s="118"/>
      <c r="I27" s="22"/>
      <c r="J27" s="190"/>
      <c r="K27" s="166"/>
      <c r="L27" s="192"/>
      <c r="M27" s="193"/>
      <c r="N27" s="194"/>
      <c r="P27" s="152">
        <v>0.625</v>
      </c>
      <c r="Y27" s="42"/>
    </row>
    <row r="28" spans="2:25" x14ac:dyDescent="0.25">
      <c r="B28" s="34">
        <v>44451</v>
      </c>
      <c r="C28" s="133">
        <v>0.99124560000000006</v>
      </c>
      <c r="D28" s="2"/>
      <c r="E28" s="10"/>
      <c r="F28" s="53"/>
      <c r="G28" s="18"/>
      <c r="H28" s="118"/>
      <c r="I28" s="22"/>
      <c r="J28" s="190"/>
      <c r="K28" s="166"/>
      <c r="L28" s="192"/>
      <c r="M28" s="193"/>
      <c r="N28" s="194"/>
      <c r="P28" s="152">
        <v>0.99099999999999999</v>
      </c>
      <c r="Y28" s="42"/>
    </row>
    <row r="29" spans="2:25" x14ac:dyDescent="0.25">
      <c r="B29" s="34">
        <v>44452</v>
      </c>
      <c r="C29" s="133">
        <v>0.74011968000000006</v>
      </c>
      <c r="D29" s="2"/>
      <c r="E29" s="10"/>
      <c r="F29" s="53"/>
      <c r="G29" s="18"/>
      <c r="H29" s="118"/>
      <c r="I29" s="240">
        <v>3.7419839999999994E-3</v>
      </c>
      <c r="J29" s="190"/>
      <c r="K29" s="166"/>
      <c r="L29" s="192"/>
      <c r="M29" s="193"/>
      <c r="N29" s="194"/>
      <c r="P29" s="152">
        <v>0.74399999999999999</v>
      </c>
      <c r="Y29" s="42"/>
    </row>
    <row r="30" spans="2:25" x14ac:dyDescent="0.25">
      <c r="B30" s="34">
        <v>44453</v>
      </c>
      <c r="C30" s="133">
        <v>1.018</v>
      </c>
      <c r="D30" s="2"/>
      <c r="E30" s="10"/>
      <c r="F30" s="53"/>
      <c r="G30" s="18"/>
      <c r="H30" s="118"/>
      <c r="I30" s="22"/>
      <c r="J30" s="190"/>
      <c r="K30" s="166"/>
      <c r="L30" s="192"/>
      <c r="M30" s="193"/>
      <c r="N30" s="194"/>
      <c r="P30" s="152">
        <v>1.018</v>
      </c>
      <c r="Y30" s="42"/>
    </row>
    <row r="31" spans="2:25" x14ac:dyDescent="0.25">
      <c r="B31" s="34">
        <v>44454</v>
      </c>
      <c r="C31" s="133">
        <v>1.405</v>
      </c>
      <c r="D31" s="2"/>
      <c r="E31" s="10"/>
      <c r="F31" s="53"/>
      <c r="G31" s="18"/>
      <c r="H31" s="118"/>
      <c r="I31" s="22"/>
      <c r="J31" s="190"/>
      <c r="K31" s="166"/>
      <c r="L31" s="192"/>
      <c r="M31" s="193"/>
      <c r="N31" s="194"/>
      <c r="P31" s="152">
        <v>1.405</v>
      </c>
      <c r="Y31" s="42"/>
    </row>
    <row r="32" spans="2:25" x14ac:dyDescent="0.25">
      <c r="B32" s="34">
        <v>44455</v>
      </c>
      <c r="C32" s="133">
        <v>0.58499999999999996</v>
      </c>
      <c r="D32" s="2"/>
      <c r="E32" s="10"/>
      <c r="F32" s="53"/>
      <c r="G32" s="18"/>
      <c r="H32" s="118"/>
      <c r="I32" s="22"/>
      <c r="J32" s="190"/>
      <c r="K32" s="166"/>
      <c r="L32" s="192"/>
      <c r="M32" s="193"/>
      <c r="N32" s="194"/>
      <c r="P32" s="152">
        <v>0.58499999999999996</v>
      </c>
      <c r="Y32" s="42"/>
    </row>
    <row r="33" spans="2:25" x14ac:dyDescent="0.25">
      <c r="B33" s="34">
        <v>44456</v>
      </c>
      <c r="C33" s="133">
        <v>0.90100000000000002</v>
      </c>
      <c r="D33" s="2"/>
      <c r="E33" s="10"/>
      <c r="F33" s="53"/>
      <c r="G33" s="18"/>
      <c r="H33" s="118"/>
      <c r="I33" s="22"/>
      <c r="J33" s="190"/>
      <c r="K33" s="166"/>
      <c r="L33" s="192"/>
      <c r="M33" s="193"/>
      <c r="N33" s="194"/>
      <c r="P33" s="152">
        <v>0.90100000000000002</v>
      </c>
      <c r="Y33" s="42"/>
    </row>
    <row r="34" spans="2:25" x14ac:dyDescent="0.25">
      <c r="B34" s="34">
        <v>44457</v>
      </c>
      <c r="C34" s="133">
        <v>0.63400000000000001</v>
      </c>
      <c r="D34" s="2"/>
      <c r="E34" s="10"/>
      <c r="F34" s="53"/>
      <c r="G34" s="18"/>
      <c r="H34" s="118"/>
      <c r="I34" s="22"/>
      <c r="J34" s="190"/>
      <c r="K34" s="166"/>
      <c r="L34" s="192"/>
      <c r="M34" s="193"/>
      <c r="N34" s="194"/>
      <c r="P34" s="152">
        <v>0.63400000000000001</v>
      </c>
      <c r="Y34" s="42"/>
    </row>
    <row r="35" spans="2:25" x14ac:dyDescent="0.25">
      <c r="B35" s="34">
        <v>44458</v>
      </c>
      <c r="C35" s="133">
        <v>0.76200000000000001</v>
      </c>
      <c r="D35" s="2"/>
      <c r="E35" s="10"/>
      <c r="F35" s="53"/>
      <c r="G35" s="18"/>
      <c r="H35" s="118"/>
      <c r="I35" s="22"/>
      <c r="J35" s="190"/>
      <c r="K35" s="166"/>
      <c r="L35" s="192"/>
      <c r="M35" s="193"/>
      <c r="N35" s="194"/>
      <c r="P35" s="152">
        <v>0.76200000000000001</v>
      </c>
      <c r="Y35" s="42"/>
    </row>
    <row r="36" spans="2:25" x14ac:dyDescent="0.25">
      <c r="B36" s="34">
        <v>44459</v>
      </c>
      <c r="C36" s="133">
        <v>0.92500000000000004</v>
      </c>
      <c r="D36" s="2"/>
      <c r="E36" s="10"/>
      <c r="F36" s="53"/>
      <c r="G36" s="18"/>
      <c r="H36" s="118"/>
      <c r="I36" s="123">
        <v>1.7999999999999999E-2</v>
      </c>
      <c r="J36" s="190"/>
      <c r="K36" s="166"/>
      <c r="L36" s="192"/>
      <c r="M36" s="193"/>
      <c r="N36" s="194"/>
      <c r="P36" s="152">
        <v>0.94299999999999995</v>
      </c>
      <c r="Y36" s="42"/>
    </row>
    <row r="37" spans="2:25" x14ac:dyDescent="0.25">
      <c r="B37" s="34">
        <v>44462</v>
      </c>
      <c r="C37" s="133">
        <v>3.3879999999999999</v>
      </c>
      <c r="D37" s="2"/>
      <c r="E37" s="10"/>
      <c r="F37" s="53"/>
      <c r="G37" s="18"/>
      <c r="H37" s="118"/>
      <c r="I37" s="123" t="s">
        <v>168</v>
      </c>
      <c r="J37" s="190"/>
      <c r="K37" s="166"/>
      <c r="L37" s="201">
        <v>0</v>
      </c>
      <c r="M37" s="193"/>
      <c r="N37" s="194"/>
      <c r="P37" s="152">
        <v>3.4079999999999999</v>
      </c>
      <c r="Y37" s="42"/>
    </row>
    <row r="38" spans="2:25" x14ac:dyDescent="0.25">
      <c r="B38" s="34" t="s">
        <v>140</v>
      </c>
      <c r="C38" s="133">
        <v>0.78300000000000003</v>
      </c>
      <c r="D38" s="210"/>
      <c r="E38" s="144"/>
      <c r="F38" s="211"/>
      <c r="G38" s="139"/>
      <c r="H38" s="140"/>
      <c r="I38" s="213" t="s">
        <v>168</v>
      </c>
      <c r="J38" s="195" t="s">
        <v>142</v>
      </c>
      <c r="K38" s="166"/>
      <c r="L38" s="201">
        <v>0</v>
      </c>
      <c r="M38" s="197">
        <v>0.25700000000000001</v>
      </c>
      <c r="N38" s="194"/>
      <c r="P38" s="152">
        <v>1.087</v>
      </c>
      <c r="Y38" s="42"/>
    </row>
    <row r="39" spans="2:25" x14ac:dyDescent="0.25">
      <c r="B39" s="34" t="s">
        <v>143</v>
      </c>
      <c r="C39" s="133">
        <v>0.31</v>
      </c>
      <c r="D39" s="2"/>
      <c r="E39" s="10"/>
      <c r="F39" s="53"/>
      <c r="G39" s="18"/>
      <c r="H39" s="118"/>
      <c r="I39" s="222" t="s">
        <v>144</v>
      </c>
      <c r="J39" s="195" t="s">
        <v>142</v>
      </c>
      <c r="K39" s="166"/>
      <c r="L39" s="201">
        <v>0</v>
      </c>
      <c r="M39" s="197">
        <v>0.158</v>
      </c>
      <c r="N39" s="194"/>
      <c r="P39" s="152">
        <v>0.51600000000000001</v>
      </c>
      <c r="Y39" s="42"/>
    </row>
    <row r="40" spans="2:25" x14ac:dyDescent="0.25">
      <c r="B40" s="34" t="s">
        <v>145</v>
      </c>
      <c r="C40" s="133">
        <v>0.70299999999999996</v>
      </c>
      <c r="D40" s="2"/>
      <c r="E40" s="10"/>
      <c r="F40" s="53"/>
      <c r="G40" s="18"/>
      <c r="H40" s="118"/>
      <c r="I40" s="222" t="s">
        <v>146</v>
      </c>
      <c r="J40" s="195" t="s">
        <v>142</v>
      </c>
      <c r="K40" s="166"/>
      <c r="L40" s="201">
        <v>0</v>
      </c>
      <c r="M40" s="197">
        <v>0.156</v>
      </c>
      <c r="N40" s="194"/>
      <c r="P40" s="152">
        <v>0.91200000000000003</v>
      </c>
      <c r="Y40" s="42"/>
    </row>
    <row r="41" spans="2:25" x14ac:dyDescent="0.25">
      <c r="B41" s="34" t="s">
        <v>147</v>
      </c>
      <c r="C41" s="133">
        <v>1.5529999999999999</v>
      </c>
      <c r="D41" s="2"/>
      <c r="E41" s="10"/>
      <c r="F41" s="53"/>
      <c r="G41" s="18"/>
      <c r="H41" s="118"/>
      <c r="I41" s="222" t="s">
        <v>146</v>
      </c>
      <c r="J41" s="195" t="s">
        <v>149</v>
      </c>
      <c r="K41" s="166"/>
      <c r="L41" s="201">
        <v>0</v>
      </c>
      <c r="M41" s="197">
        <v>0.19600000000000001</v>
      </c>
      <c r="N41" s="194"/>
      <c r="P41" s="152">
        <v>1.8120000000000001</v>
      </c>
      <c r="Q41" t="s">
        <v>148</v>
      </c>
      <c r="Y41" s="42"/>
    </row>
    <row r="42" spans="2:25" x14ac:dyDescent="0.25">
      <c r="B42" s="34" t="s">
        <v>150</v>
      </c>
      <c r="C42" s="133">
        <v>4.84</v>
      </c>
      <c r="D42" s="2"/>
      <c r="E42" s="10"/>
      <c r="F42" s="53"/>
      <c r="G42" s="18"/>
      <c r="H42" s="118"/>
      <c r="I42" s="240" t="s">
        <v>152</v>
      </c>
      <c r="J42" s="195" t="s">
        <v>153</v>
      </c>
      <c r="K42" s="166"/>
      <c r="L42" s="201">
        <v>0</v>
      </c>
      <c r="M42" s="197">
        <v>8.6999999999999994E-2</v>
      </c>
      <c r="N42" s="194"/>
      <c r="P42" s="152">
        <v>5.016</v>
      </c>
      <c r="Q42" t="s">
        <v>151</v>
      </c>
      <c r="Y42" s="42"/>
    </row>
    <row r="43" spans="2:25" x14ac:dyDescent="0.25">
      <c r="B43" s="34" t="s">
        <v>154</v>
      </c>
      <c r="C43" s="133">
        <v>3.226</v>
      </c>
      <c r="D43" s="2"/>
      <c r="E43" s="10"/>
      <c r="F43" s="53"/>
      <c r="G43" s="18"/>
      <c r="H43" s="118"/>
      <c r="I43" s="123" t="s">
        <v>155</v>
      </c>
      <c r="J43" s="195" t="s">
        <v>141</v>
      </c>
      <c r="K43" s="166"/>
      <c r="L43" s="201">
        <v>0</v>
      </c>
      <c r="M43" s="197">
        <v>0.193</v>
      </c>
      <c r="N43" s="194"/>
      <c r="P43" s="152">
        <v>3.4980000000000002</v>
      </c>
      <c r="Y43" s="42"/>
    </row>
    <row r="44" spans="2:25" x14ac:dyDescent="0.25">
      <c r="B44" s="34" t="s">
        <v>156</v>
      </c>
      <c r="C44" s="133">
        <v>6.6280000000000001</v>
      </c>
      <c r="D44" s="2"/>
      <c r="E44" s="10"/>
      <c r="F44" s="53"/>
      <c r="G44" s="18"/>
      <c r="H44" s="118"/>
      <c r="I44" s="123" t="s">
        <v>152</v>
      </c>
      <c r="J44" s="195" t="s">
        <v>153</v>
      </c>
      <c r="K44" s="166"/>
      <c r="L44" s="201">
        <v>0</v>
      </c>
      <c r="M44" s="197">
        <v>0.253</v>
      </c>
      <c r="N44" s="194"/>
      <c r="P44" s="152">
        <v>6.9749999999999996</v>
      </c>
      <c r="Y44" s="42"/>
    </row>
    <row r="45" spans="2:25" x14ac:dyDescent="0.25">
      <c r="B45" s="34" t="s">
        <v>157</v>
      </c>
      <c r="C45" s="133">
        <v>2.5539999999999998</v>
      </c>
      <c r="D45" s="210"/>
      <c r="E45" s="144"/>
      <c r="F45" s="211"/>
      <c r="G45" s="139"/>
      <c r="H45" s="140"/>
      <c r="I45" s="213">
        <v>0.13500000000000001</v>
      </c>
      <c r="J45" s="199" t="s">
        <v>159</v>
      </c>
      <c r="K45" s="166"/>
      <c r="L45" s="201">
        <v>0</v>
      </c>
      <c r="M45" s="197">
        <v>8.6999999999999994E-2</v>
      </c>
      <c r="N45" s="194"/>
      <c r="O45" s="212"/>
      <c r="P45" s="149">
        <v>3.3730000000000002</v>
      </c>
      <c r="Y45" s="42"/>
    </row>
    <row r="46" spans="2:25" x14ac:dyDescent="0.25">
      <c r="B46" s="34" t="s">
        <v>160</v>
      </c>
      <c r="C46" s="133">
        <v>16.146000000000001</v>
      </c>
      <c r="D46" s="124">
        <v>2.863</v>
      </c>
      <c r="E46" s="121">
        <v>8.7210000000000001</v>
      </c>
      <c r="F46" s="53"/>
      <c r="G46" s="18"/>
      <c r="H46" s="118"/>
      <c r="I46" s="123" t="s">
        <v>167</v>
      </c>
      <c r="J46" s="224" t="s">
        <v>162</v>
      </c>
      <c r="K46" s="166"/>
      <c r="L46" s="201">
        <v>0</v>
      </c>
      <c r="M46" s="197">
        <v>0.30099999999999999</v>
      </c>
      <c r="N46" s="194"/>
      <c r="P46" s="152">
        <v>28.419</v>
      </c>
      <c r="Q46" t="s">
        <v>161</v>
      </c>
      <c r="Y46" s="42"/>
    </row>
    <row r="47" spans="2:25" x14ac:dyDescent="0.25">
      <c r="B47" s="34" t="s">
        <v>163</v>
      </c>
      <c r="C47" s="133">
        <v>6.5010000000000003</v>
      </c>
      <c r="D47" s="210">
        <v>0.64</v>
      </c>
      <c r="E47" s="144">
        <v>1.01</v>
      </c>
      <c r="F47" s="211"/>
      <c r="G47" s="139"/>
      <c r="H47" s="140"/>
      <c r="I47" s="213">
        <v>0.11899999999999999</v>
      </c>
      <c r="J47" s="195">
        <v>0.06</v>
      </c>
      <c r="K47" s="166"/>
      <c r="L47" s="201">
        <v>0</v>
      </c>
      <c r="M47" s="197">
        <v>4.5999999999999999E-2</v>
      </c>
      <c r="N47" s="194"/>
      <c r="O47" s="212"/>
      <c r="P47" s="149">
        <v>8.3729999999999993</v>
      </c>
      <c r="Y47" s="42"/>
    </row>
    <row r="48" spans="2:25" x14ac:dyDescent="0.25">
      <c r="B48" s="34" t="s">
        <v>165</v>
      </c>
      <c r="C48" s="133">
        <v>6.2880000000000003</v>
      </c>
      <c r="D48" s="210">
        <v>0.49</v>
      </c>
      <c r="E48" s="144">
        <v>0.55000000000000004</v>
      </c>
      <c r="F48" s="211"/>
      <c r="G48" s="139"/>
      <c r="H48" s="225">
        <v>3.5000000000000001E-3</v>
      </c>
      <c r="I48" s="213">
        <v>8.8999999999999996E-2</v>
      </c>
      <c r="J48" s="195">
        <v>6.5000000000000002E-2</v>
      </c>
      <c r="K48" s="166"/>
      <c r="L48" s="229">
        <v>1.1000000000000001E-3</v>
      </c>
      <c r="M48" s="197">
        <v>0.13700000000000001</v>
      </c>
      <c r="N48" s="194"/>
      <c r="O48" s="212"/>
      <c r="P48" s="149">
        <v>7.6219999999999999</v>
      </c>
      <c r="Y48" s="42"/>
    </row>
    <row r="49" spans="2:25" x14ac:dyDescent="0.25">
      <c r="B49" s="34" t="s">
        <v>166</v>
      </c>
      <c r="C49" s="133">
        <v>1.161</v>
      </c>
      <c r="D49" s="210">
        <v>0.33100000000000002</v>
      </c>
      <c r="E49" s="144">
        <v>0.27100000000000002</v>
      </c>
      <c r="F49" s="211"/>
      <c r="G49" s="139"/>
      <c r="H49" s="140"/>
      <c r="I49" s="213">
        <v>7.6999999999999999E-2</v>
      </c>
      <c r="J49" s="195">
        <v>0.04</v>
      </c>
      <c r="K49" s="166"/>
      <c r="L49" s="201">
        <v>0</v>
      </c>
      <c r="M49" s="197">
        <v>0.114</v>
      </c>
      <c r="N49" s="194"/>
      <c r="O49" s="212"/>
      <c r="P49" s="149">
        <v>1.9930000000000001</v>
      </c>
      <c r="Y49" s="42"/>
    </row>
    <row r="50" spans="2:25" x14ac:dyDescent="0.25">
      <c r="B50" s="34" t="s">
        <v>169</v>
      </c>
      <c r="C50" s="133">
        <v>6.31</v>
      </c>
      <c r="D50" s="210">
        <v>0.32900000000000001</v>
      </c>
      <c r="E50" s="144">
        <v>0.14899999999999999</v>
      </c>
      <c r="F50" s="211"/>
      <c r="G50" s="139"/>
      <c r="H50" s="140">
        <v>0</v>
      </c>
      <c r="I50" s="213">
        <v>7.2999999999999995E-2</v>
      </c>
      <c r="J50" s="195">
        <v>0.06</v>
      </c>
      <c r="K50" s="166"/>
      <c r="L50" s="242">
        <v>4.1999999999999997E-3</v>
      </c>
      <c r="M50" s="197">
        <v>0.17</v>
      </c>
      <c r="N50" s="194"/>
      <c r="O50" s="212"/>
      <c r="P50" s="149">
        <v>7.0940000000000003</v>
      </c>
      <c r="Q50" t="s">
        <v>170</v>
      </c>
      <c r="Y50" s="42"/>
    </row>
    <row r="51" spans="2:25" x14ac:dyDescent="0.25">
      <c r="B51" s="34" t="s">
        <v>171</v>
      </c>
      <c r="C51" s="133">
        <v>3.7120000000000002</v>
      </c>
      <c r="D51" s="210">
        <v>0.96199999999999997</v>
      </c>
      <c r="E51" s="144">
        <v>0.105</v>
      </c>
      <c r="F51" s="211"/>
      <c r="G51" s="139"/>
      <c r="H51" s="140">
        <v>0</v>
      </c>
      <c r="I51" s="213">
        <v>7.2999999999999995E-2</v>
      </c>
      <c r="J51" s="195">
        <v>3.5999999999999997E-2</v>
      </c>
      <c r="K51" s="166"/>
      <c r="L51" s="192"/>
      <c r="M51" s="197">
        <v>9.6000000000000002E-2</v>
      </c>
      <c r="N51" s="194"/>
      <c r="O51" s="212"/>
      <c r="P51" s="149">
        <v>4.9829999999999997</v>
      </c>
      <c r="Y51" s="42"/>
    </row>
    <row r="52" spans="2:25" x14ac:dyDescent="0.25">
      <c r="B52" s="34" t="s">
        <v>172</v>
      </c>
      <c r="C52" s="133">
        <v>3.5310000000000001</v>
      </c>
      <c r="D52" s="210">
        <v>0.46400000000000002</v>
      </c>
      <c r="E52" s="144">
        <v>0.12</v>
      </c>
      <c r="F52" s="211"/>
      <c r="G52" s="139"/>
      <c r="H52" s="140">
        <v>0</v>
      </c>
      <c r="I52" s="213">
        <v>3.4000000000000002E-2</v>
      </c>
      <c r="J52" s="195">
        <v>4.8000000000000001E-2</v>
      </c>
      <c r="K52" s="166"/>
      <c r="L52" s="229">
        <v>4.3900000000000002E-2</v>
      </c>
      <c r="M52" s="197">
        <v>0.48399999999999999</v>
      </c>
      <c r="N52" s="194"/>
      <c r="O52" s="212"/>
      <c r="P52" s="149">
        <v>4.7249999999999996</v>
      </c>
      <c r="Y52" s="42"/>
    </row>
    <row r="53" spans="2:25" x14ac:dyDescent="0.25">
      <c r="B53" s="34" t="s">
        <v>173</v>
      </c>
      <c r="C53" s="133">
        <v>2.1469999999999998</v>
      </c>
      <c r="D53" s="210">
        <v>0.45</v>
      </c>
      <c r="E53" s="144">
        <v>0.05</v>
      </c>
      <c r="F53" s="53"/>
      <c r="G53" s="18"/>
      <c r="H53" s="118">
        <v>0</v>
      </c>
      <c r="I53" s="123">
        <v>0.02</v>
      </c>
      <c r="J53" s="195">
        <v>0.13700000000000001</v>
      </c>
      <c r="K53" s="258">
        <v>7.9000000000000008E-3</v>
      </c>
      <c r="L53" s="229">
        <v>5.1000000000000004E-3</v>
      </c>
      <c r="M53" s="197">
        <v>0.23599999999999999</v>
      </c>
      <c r="N53" s="194"/>
      <c r="P53" s="152">
        <v>3.0529999999999999</v>
      </c>
      <c r="Q53" t="s">
        <v>174</v>
      </c>
      <c r="Y53" s="42"/>
    </row>
    <row r="54" spans="2:25" x14ac:dyDescent="0.25">
      <c r="B54" s="34" t="s">
        <v>175</v>
      </c>
      <c r="C54" s="133">
        <v>8.202</v>
      </c>
      <c r="D54" s="210">
        <v>0.32900000000000001</v>
      </c>
      <c r="E54" s="144">
        <v>3.5000000000000003E-2</v>
      </c>
      <c r="F54" s="211"/>
      <c r="G54" s="139"/>
      <c r="H54" s="140">
        <v>0</v>
      </c>
      <c r="I54" s="213">
        <v>0.04</v>
      </c>
      <c r="J54" s="195">
        <v>0.05</v>
      </c>
      <c r="K54" s="258">
        <v>4.3E-3</v>
      </c>
      <c r="L54" s="229">
        <v>1.3100000000000001E-2</v>
      </c>
      <c r="M54" s="197">
        <v>0.57199999999999995</v>
      </c>
      <c r="N54" s="194"/>
      <c r="O54" s="212"/>
      <c r="P54" s="149">
        <v>9.2460000000000004</v>
      </c>
      <c r="Y54" s="42"/>
    </row>
    <row r="55" spans="2:25" x14ac:dyDescent="0.25">
      <c r="B55" s="34" t="s">
        <v>176</v>
      </c>
      <c r="C55" s="133">
        <v>3.31</v>
      </c>
      <c r="D55" s="210">
        <v>0.44500000000000001</v>
      </c>
      <c r="E55" s="144">
        <v>9.5000000000000001E-2</v>
      </c>
      <c r="F55" s="211"/>
      <c r="G55" s="139"/>
      <c r="H55" s="225">
        <v>4.0000000000000001E-3</v>
      </c>
      <c r="I55" s="213">
        <v>3.6999999999999998E-2</v>
      </c>
      <c r="J55" s="195">
        <v>0.126</v>
      </c>
      <c r="K55" s="258">
        <v>7.7999999999999996E-3</v>
      </c>
      <c r="L55" s="229">
        <v>5.7999999999999996E-3</v>
      </c>
      <c r="M55" s="197">
        <v>0.48099999999999998</v>
      </c>
      <c r="N55" s="194"/>
      <c r="O55" s="212"/>
      <c r="P55" s="149">
        <v>4.5110000000000001</v>
      </c>
      <c r="Q55" t="s">
        <v>177</v>
      </c>
      <c r="Y55" s="42"/>
    </row>
    <row r="56" spans="2:25" x14ac:dyDescent="0.25">
      <c r="B56" s="34" t="s">
        <v>178</v>
      </c>
      <c r="C56" s="133">
        <v>3.57</v>
      </c>
      <c r="D56" s="210">
        <v>0.40200000000000002</v>
      </c>
      <c r="E56" s="144">
        <v>8.7999999999999995E-2</v>
      </c>
      <c r="F56" s="53"/>
      <c r="G56" s="18"/>
      <c r="H56" s="240">
        <v>8.0000000000000004E-4</v>
      </c>
      <c r="I56" s="123">
        <v>4.5999999999999999E-2</v>
      </c>
      <c r="J56" s="195">
        <v>4.2000000000000003E-2</v>
      </c>
      <c r="K56" s="258">
        <v>5.5999999999999999E-3</v>
      </c>
      <c r="L56" s="229">
        <v>2.3E-3</v>
      </c>
      <c r="M56" s="197">
        <v>0.47899999999999998</v>
      </c>
      <c r="N56" s="194"/>
      <c r="P56" s="152">
        <v>4.6349999999999998</v>
      </c>
      <c r="Y56" s="42"/>
    </row>
    <row r="57" spans="2:25" x14ac:dyDescent="0.25">
      <c r="B57" s="34" t="s">
        <v>179</v>
      </c>
      <c r="C57" s="133">
        <v>4.1719999999999997</v>
      </c>
      <c r="D57" s="210">
        <v>0.219</v>
      </c>
      <c r="E57" s="144">
        <v>6.0999999999999999E-2</v>
      </c>
      <c r="F57" s="53"/>
      <c r="G57" s="18"/>
      <c r="H57" s="118">
        <v>0</v>
      </c>
      <c r="I57" s="123">
        <v>4.2000000000000003E-2</v>
      </c>
      <c r="J57" s="195">
        <v>0.04</v>
      </c>
      <c r="K57" s="258">
        <v>2.5999999999999999E-3</v>
      </c>
      <c r="L57" s="229"/>
      <c r="M57" s="197">
        <v>0.182</v>
      </c>
      <c r="N57" s="194"/>
      <c r="P57" s="152">
        <v>4.7190000000000003</v>
      </c>
      <c r="Y57" s="42"/>
    </row>
    <row r="58" spans="2:25" x14ac:dyDescent="0.25">
      <c r="B58" s="34" t="s">
        <v>180</v>
      </c>
      <c r="C58" s="133">
        <v>2.7930000000000001</v>
      </c>
      <c r="D58" s="210">
        <v>0.22</v>
      </c>
      <c r="E58" s="144">
        <v>1.6E-2</v>
      </c>
      <c r="F58" s="211"/>
      <c r="G58" s="139"/>
      <c r="H58" s="140">
        <v>0</v>
      </c>
      <c r="I58" s="213">
        <v>2.7E-2</v>
      </c>
      <c r="J58" s="195">
        <v>2.9000000000000001E-2</v>
      </c>
      <c r="K58" s="258">
        <v>4.3E-3</v>
      </c>
      <c r="L58" s="229">
        <v>8.9999999999999993E-3</v>
      </c>
      <c r="M58" s="197">
        <v>0.28499999999999998</v>
      </c>
      <c r="N58" s="194"/>
      <c r="O58" s="212"/>
      <c r="P58" s="152">
        <v>3.375</v>
      </c>
      <c r="Y58" s="42"/>
    </row>
    <row r="59" spans="2:25" x14ac:dyDescent="0.25">
      <c r="B59" s="34" t="s">
        <v>181</v>
      </c>
      <c r="C59" s="133">
        <v>0.56200000000000006</v>
      </c>
      <c r="D59" s="210">
        <v>0.191</v>
      </c>
      <c r="E59" s="144">
        <v>0.01</v>
      </c>
      <c r="F59" s="211"/>
      <c r="G59" s="139"/>
      <c r="H59" s="140">
        <v>0</v>
      </c>
      <c r="I59" s="213">
        <v>3.9E-2</v>
      </c>
      <c r="J59" s="195">
        <v>2.9000000000000001E-2</v>
      </c>
      <c r="K59" s="258">
        <v>3.0000000000000001E-3</v>
      </c>
      <c r="L59" s="229">
        <v>6.9999999999999999E-4</v>
      </c>
      <c r="M59" s="197">
        <v>0.26100000000000001</v>
      </c>
      <c r="N59" s="198">
        <v>0.62</v>
      </c>
      <c r="O59" s="212"/>
      <c r="P59" s="152">
        <v>1.714</v>
      </c>
      <c r="Y59" s="42"/>
    </row>
    <row r="60" spans="2:25" x14ac:dyDescent="0.25">
      <c r="B60" s="34" t="s">
        <v>182</v>
      </c>
      <c r="C60" s="133">
        <v>2.2189999999999999</v>
      </c>
      <c r="D60" s="210">
        <v>0.27300000000000002</v>
      </c>
      <c r="E60" s="144">
        <v>3.0000000000000001E-3</v>
      </c>
      <c r="F60" s="211"/>
      <c r="G60" s="139"/>
      <c r="H60" s="140">
        <v>0</v>
      </c>
      <c r="I60" s="213">
        <v>7.6999999999999999E-2</v>
      </c>
      <c r="J60" s="195">
        <v>2.9000000000000001E-2</v>
      </c>
      <c r="K60" s="258">
        <v>2.5999999999999999E-3</v>
      </c>
      <c r="L60" s="229">
        <v>0</v>
      </c>
      <c r="M60" s="197">
        <v>0.218</v>
      </c>
      <c r="N60" s="200" t="s">
        <v>37</v>
      </c>
      <c r="O60" s="212"/>
      <c r="P60" s="152">
        <v>2.8220000000000001</v>
      </c>
      <c r="Y60" s="42"/>
    </row>
    <row r="61" spans="2:25" x14ac:dyDescent="0.25">
      <c r="B61" s="34" t="s">
        <v>183</v>
      </c>
      <c r="C61" s="133">
        <v>2.3740000000000001</v>
      </c>
      <c r="D61" s="210">
        <v>0.53600000000000003</v>
      </c>
      <c r="E61" s="144">
        <v>0.40500000000000003</v>
      </c>
      <c r="F61" s="53"/>
      <c r="G61" s="18"/>
      <c r="H61" s="222">
        <v>6.9999999999999999E-4</v>
      </c>
      <c r="I61" s="123">
        <v>4.1000000000000002E-2</v>
      </c>
      <c r="J61" s="195">
        <v>8.5000000000000006E-2</v>
      </c>
      <c r="K61" s="257">
        <v>2.2800000000000001E-2</v>
      </c>
      <c r="L61" s="229">
        <v>1.6000000000000001E-3</v>
      </c>
      <c r="M61" s="197">
        <v>0.19600000000000001</v>
      </c>
      <c r="N61" s="198">
        <v>0.59799999999999998</v>
      </c>
      <c r="P61" s="152">
        <v>4.2610000000000001</v>
      </c>
      <c r="Q61" t="s">
        <v>184</v>
      </c>
      <c r="Y61" s="42"/>
    </row>
    <row r="62" spans="2:25" x14ac:dyDescent="0.25">
      <c r="B62" s="34" t="s">
        <v>185</v>
      </c>
      <c r="C62" s="133">
        <v>1.544</v>
      </c>
      <c r="D62" s="210">
        <v>0.79600000000000004</v>
      </c>
      <c r="E62" s="144">
        <v>0.248</v>
      </c>
      <c r="F62" s="211"/>
      <c r="G62" s="139"/>
      <c r="H62" s="140">
        <v>0</v>
      </c>
      <c r="I62" s="213">
        <v>0.223</v>
      </c>
      <c r="J62" s="195">
        <v>0.05</v>
      </c>
      <c r="K62" s="171">
        <v>0</v>
      </c>
      <c r="L62" s="229">
        <v>2.5999999999999999E-3</v>
      </c>
      <c r="M62" s="197">
        <v>0.10199999999999999</v>
      </c>
      <c r="N62" s="194"/>
      <c r="O62" s="212"/>
      <c r="P62" s="152">
        <v>2.9670000000000001</v>
      </c>
      <c r="Y62" s="42"/>
    </row>
    <row r="63" spans="2:25" x14ac:dyDescent="0.25">
      <c r="B63" s="34" t="s">
        <v>186</v>
      </c>
      <c r="C63" s="133">
        <v>139.22399999999999</v>
      </c>
      <c r="D63" s="210">
        <v>13.657999999999999</v>
      </c>
      <c r="E63" s="144">
        <v>6.8929999999999998</v>
      </c>
      <c r="F63" s="211"/>
      <c r="G63" s="139"/>
      <c r="H63" s="213">
        <v>1.8200000000000001E-2</v>
      </c>
      <c r="I63" s="213">
        <v>8.3000000000000004E-2</v>
      </c>
      <c r="J63" s="195">
        <v>0.22800000000000001</v>
      </c>
      <c r="K63" s="171">
        <v>0</v>
      </c>
      <c r="L63" s="229">
        <v>0.70140000000000002</v>
      </c>
      <c r="M63" s="197">
        <v>1.6579999999999999</v>
      </c>
      <c r="N63" s="194"/>
      <c r="O63" s="212"/>
      <c r="P63" s="152">
        <v>162.464</v>
      </c>
      <c r="Q63" t="s">
        <v>189</v>
      </c>
      <c r="Y63" s="42"/>
    </row>
    <row r="64" spans="2:25" x14ac:dyDescent="0.25">
      <c r="B64" s="34" t="s">
        <v>187</v>
      </c>
      <c r="C64" s="133">
        <v>76.83</v>
      </c>
      <c r="D64" s="210">
        <v>6.3550000000000004</v>
      </c>
      <c r="E64" s="144">
        <v>3.4129999999999998</v>
      </c>
      <c r="F64" s="53"/>
      <c r="G64" s="18"/>
      <c r="H64" s="123">
        <v>1.8800000000000001E-2</v>
      </c>
      <c r="I64" s="123">
        <v>0.158</v>
      </c>
      <c r="J64" s="195">
        <v>0.46800000000000003</v>
      </c>
      <c r="K64" s="257">
        <v>8.3799999999999999E-2</v>
      </c>
      <c r="L64" s="229">
        <v>0.14610000000000001</v>
      </c>
      <c r="M64" s="197">
        <v>0.72799999999999998</v>
      </c>
      <c r="N64" s="198" t="s">
        <v>37</v>
      </c>
      <c r="P64" s="152">
        <v>88.201999999999998</v>
      </c>
      <c r="Q64" t="s">
        <v>188</v>
      </c>
      <c r="Y64" s="42"/>
    </row>
    <row r="65" spans="2:25" x14ac:dyDescent="0.25">
      <c r="B65" s="34" t="s">
        <v>190</v>
      </c>
      <c r="C65" s="133">
        <v>71.209999999999994</v>
      </c>
      <c r="D65" s="210">
        <v>3.9750000000000001</v>
      </c>
      <c r="E65" s="144">
        <v>34.405999999999999</v>
      </c>
      <c r="F65" s="211"/>
      <c r="G65" s="256">
        <v>0.40899999999999997</v>
      </c>
      <c r="H65" s="213">
        <v>4.3499999999999997E-2</v>
      </c>
      <c r="I65" s="213">
        <v>0.95</v>
      </c>
      <c r="J65" s="195">
        <v>0.67600000000000005</v>
      </c>
      <c r="K65" s="257">
        <v>0.48170000000000002</v>
      </c>
      <c r="L65" s="229">
        <v>0.47310000000000002</v>
      </c>
      <c r="M65" s="197">
        <v>1.2170000000000001</v>
      </c>
      <c r="N65" s="194"/>
      <c r="O65" s="212"/>
      <c r="P65" s="152">
        <v>113.842</v>
      </c>
      <c r="Q65" t="s">
        <v>191</v>
      </c>
      <c r="Y65" s="42"/>
    </row>
    <row r="66" spans="2:25" x14ac:dyDescent="0.25">
      <c r="B66" s="34">
        <v>44662</v>
      </c>
      <c r="C66" s="133">
        <v>54.238</v>
      </c>
      <c r="D66" s="210">
        <v>4.5199999999999996</v>
      </c>
      <c r="E66" s="144">
        <v>2.8809999999999998</v>
      </c>
      <c r="F66" s="211"/>
      <c r="G66" s="139"/>
      <c r="H66" s="213">
        <v>2.1299999999999999E-2</v>
      </c>
      <c r="I66" s="213">
        <v>0.59</v>
      </c>
      <c r="J66" s="195">
        <v>0.16800000000000001</v>
      </c>
      <c r="K66" s="171">
        <v>0</v>
      </c>
      <c r="L66" s="229">
        <v>1.77E-2</v>
      </c>
      <c r="M66" s="197">
        <v>0.53200000000000003</v>
      </c>
      <c r="N66" s="198" t="s">
        <v>37</v>
      </c>
      <c r="O66" s="212"/>
      <c r="P66" s="152">
        <v>62.957000000000001</v>
      </c>
      <c r="Y66" s="42"/>
    </row>
    <row r="67" spans="2:25" x14ac:dyDescent="0.25">
      <c r="B67" s="34">
        <v>44672</v>
      </c>
      <c r="C67" s="133">
        <v>103.541</v>
      </c>
      <c r="D67" s="210">
        <v>4.0490000000000004</v>
      </c>
      <c r="E67" s="144">
        <v>0.64300000000000002</v>
      </c>
      <c r="F67" s="211"/>
      <c r="G67" s="139"/>
      <c r="H67" s="213">
        <v>8.0000000000000002E-3</v>
      </c>
      <c r="I67" s="213">
        <v>0.17</v>
      </c>
      <c r="J67" s="195">
        <v>0.35299999999999998</v>
      </c>
      <c r="K67" s="257">
        <v>0.55300000000000005</v>
      </c>
      <c r="L67" s="229">
        <v>4.6399999999999997E-2</v>
      </c>
      <c r="M67" s="197">
        <v>1.6539999999999999</v>
      </c>
      <c r="N67" s="198" t="s">
        <v>37</v>
      </c>
      <c r="O67" s="212"/>
      <c r="P67" s="152">
        <v>110.52</v>
      </c>
      <c r="Q67" t="s">
        <v>192</v>
      </c>
      <c r="Y67" s="42"/>
    </row>
    <row r="68" spans="2:25" x14ac:dyDescent="0.25">
      <c r="B68" s="34" t="s">
        <v>193</v>
      </c>
      <c r="C68" s="133">
        <v>45.420999999999999</v>
      </c>
      <c r="D68" s="210">
        <v>1.2689999999999999</v>
      </c>
      <c r="E68" s="144">
        <v>1.2270000000000001</v>
      </c>
      <c r="F68" s="211"/>
      <c r="G68" s="139"/>
      <c r="H68" s="213">
        <v>1.2E-2</v>
      </c>
      <c r="I68" s="213">
        <v>0.161</v>
      </c>
      <c r="J68" s="195">
        <v>0.08</v>
      </c>
      <c r="K68" s="257">
        <v>3.3000000000000002E-2</v>
      </c>
      <c r="L68" s="229">
        <v>6.3E-3</v>
      </c>
      <c r="M68" s="197">
        <v>0.64400000000000002</v>
      </c>
      <c r="N68" s="198" t="s">
        <v>37</v>
      </c>
      <c r="O68" s="212"/>
      <c r="P68" s="152">
        <v>48.853000000000002</v>
      </c>
      <c r="Y68" s="42"/>
    </row>
    <row r="69" spans="2:25" x14ac:dyDescent="0.25">
      <c r="B69" s="34">
        <v>44686</v>
      </c>
      <c r="C69" s="133">
        <v>89.561999999999998</v>
      </c>
      <c r="D69" s="210">
        <v>4.1929999999999996</v>
      </c>
      <c r="E69" s="144">
        <v>1.258</v>
      </c>
      <c r="F69" s="211"/>
      <c r="G69" s="139"/>
      <c r="H69" s="225">
        <v>1.6000000000000001E-3</v>
      </c>
      <c r="I69" s="213">
        <v>0.374</v>
      </c>
      <c r="J69" s="195">
        <v>0.27900000000000003</v>
      </c>
      <c r="K69" s="171">
        <v>4.8000000000000001E-2</v>
      </c>
      <c r="L69" s="229">
        <v>3.8E-3</v>
      </c>
      <c r="M69" s="197">
        <v>0.26100000000000001</v>
      </c>
      <c r="N69" s="198" t="s">
        <v>37</v>
      </c>
      <c r="O69" s="212"/>
      <c r="P69" s="152">
        <v>95.98</v>
      </c>
      <c r="Q69" t="s">
        <v>195</v>
      </c>
      <c r="Y69" s="42"/>
    </row>
    <row r="70" spans="2:25" x14ac:dyDescent="0.25">
      <c r="B70" s="34" t="s">
        <v>196</v>
      </c>
      <c r="C70" s="133">
        <v>54.771000000000001</v>
      </c>
      <c r="D70" s="210">
        <v>1.1739999999999999</v>
      </c>
      <c r="E70" s="144">
        <v>0.7</v>
      </c>
      <c r="F70" s="211"/>
      <c r="G70" s="139"/>
      <c r="H70" s="225">
        <v>1.1599999999999999E-2</v>
      </c>
      <c r="I70" s="213">
        <v>0.186</v>
      </c>
      <c r="J70" s="195">
        <v>0.125</v>
      </c>
      <c r="K70" s="171">
        <v>9.7999999999999997E-3</v>
      </c>
      <c r="L70" s="201">
        <v>0</v>
      </c>
      <c r="M70" s="197">
        <v>0.104</v>
      </c>
      <c r="N70" s="198" t="s">
        <v>37</v>
      </c>
      <c r="O70" s="212"/>
      <c r="P70" s="152">
        <v>57.082000000000001</v>
      </c>
      <c r="Y70" s="42"/>
    </row>
    <row r="71" spans="2:25" x14ac:dyDescent="0.25">
      <c r="B71" s="34" t="s">
        <v>197</v>
      </c>
      <c r="C71" s="133">
        <v>25.773</v>
      </c>
      <c r="D71" s="210">
        <v>0.66</v>
      </c>
      <c r="E71" s="144">
        <v>0.50600000000000001</v>
      </c>
      <c r="F71" s="211"/>
      <c r="G71" s="139"/>
      <c r="H71" s="225">
        <v>2.0999999999999999E-3</v>
      </c>
      <c r="I71" s="213">
        <v>0.14399999999999999</v>
      </c>
      <c r="J71" s="195">
        <v>0.11</v>
      </c>
      <c r="K71" s="171">
        <v>8.2000000000000007E-3</v>
      </c>
      <c r="L71" s="201">
        <v>0</v>
      </c>
      <c r="M71" s="197">
        <v>0.23599999999999999</v>
      </c>
      <c r="N71" s="198" t="s">
        <v>37</v>
      </c>
      <c r="O71" s="212"/>
      <c r="P71" s="152">
        <v>27.439</v>
      </c>
      <c r="Y71" s="42"/>
    </row>
    <row r="72" spans="2:25" x14ac:dyDescent="0.25">
      <c r="B72" s="34" t="s">
        <v>198</v>
      </c>
      <c r="C72" s="133">
        <v>19.201000000000001</v>
      </c>
      <c r="D72" s="210">
        <v>0.73</v>
      </c>
      <c r="E72" s="144">
        <v>0.52600000000000002</v>
      </c>
      <c r="F72" s="211"/>
      <c r="G72" s="139"/>
      <c r="H72" s="261">
        <v>8.9999999999999998E-4</v>
      </c>
      <c r="I72" s="213">
        <v>0.123</v>
      </c>
      <c r="J72" s="195">
        <v>2.8000000000000001E-2</v>
      </c>
      <c r="K72" s="171">
        <v>7.3000000000000001E-3</v>
      </c>
      <c r="L72" s="229">
        <v>4.1999999999999997E-3</v>
      </c>
      <c r="M72" s="197">
        <v>0.113</v>
      </c>
      <c r="N72" s="198" t="s">
        <v>37</v>
      </c>
      <c r="O72" s="212"/>
      <c r="P72" s="152">
        <v>20.731999999999999</v>
      </c>
      <c r="Y72" s="42"/>
    </row>
    <row r="73" spans="2:25" x14ac:dyDescent="0.25">
      <c r="B73" s="34">
        <v>44714</v>
      </c>
      <c r="C73" s="133">
        <v>9.7479999999999993</v>
      </c>
      <c r="D73" s="210">
        <v>0.32700000000000001</v>
      </c>
      <c r="E73" s="144">
        <v>0.62</v>
      </c>
      <c r="F73" s="53"/>
      <c r="G73" s="18"/>
      <c r="H73" s="261">
        <v>1.2999999999999999E-2</v>
      </c>
      <c r="I73" s="213">
        <v>0.191</v>
      </c>
      <c r="J73" s="195">
        <v>4.8000000000000001E-2</v>
      </c>
      <c r="K73" s="171">
        <v>2.0199999999999999E-2</v>
      </c>
      <c r="L73" s="229">
        <v>8.3999999999999995E-3</v>
      </c>
      <c r="M73" s="197">
        <v>0.28499999999999998</v>
      </c>
      <c r="N73" s="198" t="s">
        <v>37</v>
      </c>
      <c r="P73" s="152">
        <v>11.247</v>
      </c>
      <c r="Y73" s="42"/>
    </row>
    <row r="74" spans="2:25" x14ac:dyDescent="0.25">
      <c r="B74" s="34">
        <v>44715</v>
      </c>
      <c r="C74" s="133">
        <v>14.199</v>
      </c>
      <c r="D74" s="210">
        <v>0.248</v>
      </c>
      <c r="E74" s="144">
        <v>1.0620000000000001</v>
      </c>
      <c r="F74" s="53"/>
      <c r="G74" s="18"/>
      <c r="H74" s="261"/>
      <c r="I74" s="213">
        <v>0.39100000000000001</v>
      </c>
      <c r="J74" s="195">
        <v>0.67100000000000004</v>
      </c>
      <c r="K74" s="171">
        <v>3.0200000000000001E-2</v>
      </c>
      <c r="L74" s="229"/>
      <c r="M74" s="197">
        <v>0.23100000000000001</v>
      </c>
      <c r="N74" s="194"/>
      <c r="P74" s="152">
        <v>16.832999999999998</v>
      </c>
      <c r="Y74" s="42"/>
    </row>
    <row r="75" spans="2:25" x14ac:dyDescent="0.25">
      <c r="B75" s="34">
        <v>44716</v>
      </c>
      <c r="C75" s="133">
        <v>11.473000000000001</v>
      </c>
      <c r="D75" s="210">
        <v>0.13500000000000001</v>
      </c>
      <c r="E75" s="144">
        <v>2.4649999999999999</v>
      </c>
      <c r="F75" s="53"/>
      <c r="G75" s="18"/>
      <c r="H75" s="261"/>
      <c r="I75" s="213">
        <v>0.48</v>
      </c>
      <c r="J75" s="195">
        <v>0.08</v>
      </c>
      <c r="K75" s="171">
        <v>4.9099999999999998E-2</v>
      </c>
      <c r="L75" s="229"/>
      <c r="M75" s="197">
        <v>0.311</v>
      </c>
      <c r="N75" s="194"/>
      <c r="P75" s="152">
        <v>14.992000000000001</v>
      </c>
      <c r="Y75" s="42"/>
    </row>
    <row r="76" spans="2:25" x14ac:dyDescent="0.25">
      <c r="B76" s="34">
        <v>44717</v>
      </c>
      <c r="C76" s="133">
        <v>12.512</v>
      </c>
      <c r="D76" s="210">
        <v>0.14499999999999999</v>
      </c>
      <c r="E76" s="144">
        <v>1.353</v>
      </c>
      <c r="F76" s="211"/>
      <c r="G76" s="139"/>
      <c r="H76" s="140"/>
      <c r="I76" s="213">
        <v>0.40699999999999997</v>
      </c>
      <c r="J76" s="195">
        <v>9.2999999999999999E-2</v>
      </c>
      <c r="K76" s="171">
        <v>3.1E-2</v>
      </c>
      <c r="L76" s="229"/>
      <c r="M76" s="197">
        <v>0.29699999999999999</v>
      </c>
      <c r="N76" s="194"/>
      <c r="O76" s="212"/>
      <c r="P76" s="152">
        <v>14.837999999999999</v>
      </c>
      <c r="Y76" s="42"/>
    </row>
    <row r="77" spans="2:25" x14ac:dyDescent="0.25">
      <c r="B77" s="34">
        <v>44718</v>
      </c>
      <c r="C77" s="133">
        <v>10.984</v>
      </c>
      <c r="D77" s="210">
        <v>0.113</v>
      </c>
      <c r="E77" s="144">
        <v>0.52</v>
      </c>
      <c r="F77" s="211"/>
      <c r="G77" s="139"/>
      <c r="H77" s="140"/>
      <c r="I77" s="213">
        <v>0.32800000000000001</v>
      </c>
      <c r="J77" s="195">
        <v>5.5E-2</v>
      </c>
      <c r="K77" s="171">
        <v>2.1999999999999999E-2</v>
      </c>
      <c r="L77" s="229"/>
      <c r="M77" s="197">
        <v>0.21199999999999999</v>
      </c>
      <c r="N77" s="194"/>
      <c r="O77" s="212"/>
      <c r="P77" s="152">
        <v>12.234</v>
      </c>
      <c r="Y77" s="42"/>
    </row>
    <row r="78" spans="2:25" x14ac:dyDescent="0.25">
      <c r="B78" s="34">
        <v>44719</v>
      </c>
      <c r="C78" s="133">
        <v>18.93</v>
      </c>
      <c r="D78" s="210">
        <v>0.30099999999999999</v>
      </c>
      <c r="E78" s="144">
        <v>0.39900000000000002</v>
      </c>
      <c r="F78" s="211"/>
      <c r="G78" s="49" t="s">
        <v>37</v>
      </c>
      <c r="H78" s="118" t="s">
        <v>199</v>
      </c>
      <c r="I78" s="213">
        <v>0.23</v>
      </c>
      <c r="J78" s="195">
        <v>6.8000000000000005E-2</v>
      </c>
      <c r="K78" s="171">
        <v>1.9699999999999999E-2</v>
      </c>
      <c r="L78" s="201" t="s">
        <v>24</v>
      </c>
      <c r="M78" s="197">
        <v>0.26200000000000001</v>
      </c>
      <c r="N78" s="198" t="s">
        <v>37</v>
      </c>
      <c r="O78" s="212"/>
      <c r="P78" s="152">
        <v>20.209</v>
      </c>
      <c r="Y78" s="42"/>
    </row>
    <row r="79" spans="2:25" x14ac:dyDescent="0.25">
      <c r="B79" s="34">
        <v>44720</v>
      </c>
      <c r="C79" s="133">
        <v>17.030999999999999</v>
      </c>
      <c r="D79" s="210">
        <v>0.13</v>
      </c>
      <c r="E79" s="144">
        <v>0.153</v>
      </c>
      <c r="F79" s="53"/>
      <c r="G79" s="18"/>
      <c r="H79" s="118"/>
      <c r="I79" s="213">
        <v>9.8000000000000004E-2</v>
      </c>
      <c r="J79" s="195">
        <v>5.2999999999999999E-2</v>
      </c>
      <c r="K79" s="171">
        <v>1.18E-2</v>
      </c>
      <c r="L79" s="201"/>
      <c r="M79" s="197">
        <v>0.26200000000000001</v>
      </c>
      <c r="N79" s="194"/>
      <c r="P79" s="152">
        <v>17.738</v>
      </c>
      <c r="Y79" s="42"/>
    </row>
    <row r="80" spans="2:25" x14ac:dyDescent="0.25">
      <c r="B80" s="34">
        <v>44721</v>
      </c>
      <c r="C80" s="133">
        <v>13.96</v>
      </c>
      <c r="D80" s="210">
        <v>0.154</v>
      </c>
      <c r="E80" s="144">
        <v>6.8000000000000005E-2</v>
      </c>
      <c r="F80" s="53"/>
      <c r="G80" s="39"/>
      <c r="H80" s="271"/>
      <c r="I80" s="213">
        <v>9.5000000000000001E-2</v>
      </c>
      <c r="J80" s="195">
        <v>0.01</v>
      </c>
      <c r="K80" s="171">
        <v>1.09E-2</v>
      </c>
      <c r="L80" s="229"/>
      <c r="M80" s="266">
        <v>0.34499999999999997</v>
      </c>
      <c r="N80" s="194"/>
      <c r="P80" s="152">
        <v>14.643000000000001</v>
      </c>
      <c r="Y80" s="42"/>
    </row>
    <row r="81" spans="2:25" x14ac:dyDescent="0.25">
      <c r="B81" s="34">
        <v>44722</v>
      </c>
      <c r="C81" s="133">
        <v>19.515000000000001</v>
      </c>
      <c r="D81" s="210">
        <v>0.12</v>
      </c>
      <c r="E81" s="144">
        <v>0.12</v>
      </c>
      <c r="F81" s="211"/>
      <c r="G81" s="139"/>
      <c r="H81" s="140"/>
      <c r="I81" s="213">
        <v>0.16300000000000001</v>
      </c>
      <c r="J81" s="195">
        <v>7.6999999999999999E-2</v>
      </c>
      <c r="K81" s="171">
        <v>7.9000000000000008E-3</v>
      </c>
      <c r="L81" s="201"/>
      <c r="M81" s="197">
        <v>0.29399999999999998</v>
      </c>
      <c r="N81" s="194"/>
      <c r="O81" s="212"/>
      <c r="P81" s="152">
        <v>20.297000000000001</v>
      </c>
      <c r="Y81" s="42"/>
    </row>
    <row r="82" spans="2:25" x14ac:dyDescent="0.25">
      <c r="B82" s="34">
        <v>44723</v>
      </c>
      <c r="C82" s="133">
        <v>18.170000000000002</v>
      </c>
      <c r="D82" s="210">
        <v>0.13800000000000001</v>
      </c>
      <c r="E82" s="144">
        <v>0.21299999999999999</v>
      </c>
      <c r="F82" s="211"/>
      <c r="G82" s="139"/>
      <c r="H82" s="140"/>
      <c r="I82" s="213">
        <v>0.11</v>
      </c>
      <c r="J82" s="195">
        <v>6.4000000000000001E-2</v>
      </c>
      <c r="K82" s="171">
        <v>1.4800000000000001E-2</v>
      </c>
      <c r="L82" s="201"/>
      <c r="M82" s="197">
        <v>0.20399999999999999</v>
      </c>
      <c r="N82" s="194"/>
      <c r="O82" s="212"/>
      <c r="P82" s="152">
        <v>18.913</v>
      </c>
      <c r="Y82" s="42"/>
    </row>
    <row r="83" spans="2:25" x14ac:dyDescent="0.25">
      <c r="B83" s="34">
        <v>44724</v>
      </c>
      <c r="C83" s="133">
        <v>26.2</v>
      </c>
      <c r="D83" s="210">
        <v>0.13</v>
      </c>
      <c r="E83" s="144">
        <v>1.7000000000000001E-2</v>
      </c>
      <c r="F83" s="211"/>
      <c r="G83" s="139"/>
      <c r="H83" s="140"/>
      <c r="I83" s="213">
        <v>0.17799999999999999</v>
      </c>
      <c r="J83" s="195">
        <v>4.3999999999999997E-2</v>
      </c>
      <c r="K83" s="171">
        <v>1.4200000000000001E-2</v>
      </c>
      <c r="L83" s="201"/>
      <c r="M83" s="197">
        <v>0.20399999999999999</v>
      </c>
      <c r="N83" s="194"/>
      <c r="O83" s="212"/>
      <c r="P83" s="152">
        <v>26.789000000000001</v>
      </c>
      <c r="Y83" s="42"/>
    </row>
    <row r="84" spans="2:25" x14ac:dyDescent="0.25">
      <c r="B84" s="34">
        <v>44725</v>
      </c>
      <c r="C84" s="133">
        <v>18.582999999999998</v>
      </c>
      <c r="D84" s="210">
        <v>0.188</v>
      </c>
      <c r="E84" s="144">
        <v>4.8000000000000001E-2</v>
      </c>
      <c r="F84" s="211"/>
      <c r="G84" s="139"/>
      <c r="H84" s="140"/>
      <c r="I84" s="213">
        <v>0.104</v>
      </c>
      <c r="J84" s="195">
        <v>5.3999999999999999E-2</v>
      </c>
      <c r="K84" s="171">
        <v>1.4800000000000001E-2</v>
      </c>
      <c r="L84" s="201"/>
      <c r="M84" s="197">
        <v>5.6000000000000001E-2</v>
      </c>
      <c r="N84" s="194"/>
      <c r="O84" s="212"/>
      <c r="P84" s="152">
        <v>19.047999999999998</v>
      </c>
      <c r="Y84" s="42"/>
    </row>
    <row r="85" spans="2:25" x14ac:dyDescent="0.25">
      <c r="B85" s="34">
        <v>44726</v>
      </c>
      <c r="C85" s="133">
        <v>16.541</v>
      </c>
      <c r="D85" s="210">
        <v>0.13600000000000001</v>
      </c>
      <c r="E85" s="144" t="s">
        <v>199</v>
      </c>
      <c r="F85" s="211"/>
      <c r="G85" s="139"/>
      <c r="H85" s="140"/>
      <c r="I85" s="213">
        <v>9.2999999999999999E-2</v>
      </c>
      <c r="J85" s="195">
        <v>3.6999999999999998E-2</v>
      </c>
      <c r="K85" s="171">
        <v>7.6E-3</v>
      </c>
      <c r="L85" s="201"/>
      <c r="M85" s="197">
        <v>7.5999999999999998E-2</v>
      </c>
      <c r="N85" s="194"/>
      <c r="O85" s="212"/>
      <c r="P85" s="152">
        <v>16.89</v>
      </c>
      <c r="Y85" s="42"/>
    </row>
    <row r="86" spans="2:25" x14ac:dyDescent="0.25">
      <c r="B86" s="34">
        <v>44727</v>
      </c>
      <c r="C86" s="133">
        <v>12.378</v>
      </c>
      <c r="D86" s="210">
        <v>0.09</v>
      </c>
      <c r="E86" s="144" t="s">
        <v>199</v>
      </c>
      <c r="F86" s="53"/>
      <c r="G86" s="18"/>
      <c r="H86" s="118"/>
      <c r="I86" s="213">
        <v>0.13400000000000001</v>
      </c>
      <c r="J86" s="195">
        <v>5.1999999999999998E-2</v>
      </c>
      <c r="K86" s="171" t="s">
        <v>199</v>
      </c>
      <c r="L86" s="192"/>
      <c r="M86" s="197">
        <v>0.27</v>
      </c>
      <c r="N86" s="194"/>
      <c r="P86" s="152">
        <v>12.923999999999999</v>
      </c>
      <c r="Y86" s="42"/>
    </row>
    <row r="87" spans="2:25" x14ac:dyDescent="0.25">
      <c r="B87" s="34">
        <v>44728</v>
      </c>
      <c r="C87" s="133">
        <v>23.062000000000001</v>
      </c>
      <c r="D87" s="210">
        <v>0.124</v>
      </c>
      <c r="E87" s="144" t="s">
        <v>199</v>
      </c>
      <c r="F87" s="211"/>
      <c r="G87" s="139" t="s">
        <v>37</v>
      </c>
      <c r="H87" s="140" t="s">
        <v>199</v>
      </c>
      <c r="I87" s="213">
        <v>7.5999999999999998E-2</v>
      </c>
      <c r="J87" s="195">
        <v>6.0999999999999999E-2</v>
      </c>
      <c r="K87" s="171" t="s">
        <v>199</v>
      </c>
      <c r="L87" s="201" t="s">
        <v>24</v>
      </c>
      <c r="M87" s="197">
        <v>0.317</v>
      </c>
      <c r="N87" s="198" t="s">
        <v>37</v>
      </c>
      <c r="P87" s="152">
        <v>23.573</v>
      </c>
      <c r="Y87" s="42"/>
    </row>
    <row r="88" spans="2:25" x14ac:dyDescent="0.25">
      <c r="B88" s="34">
        <v>44729</v>
      </c>
      <c r="C88" s="133">
        <v>14.28</v>
      </c>
      <c r="D88" s="210">
        <v>0.153</v>
      </c>
      <c r="E88" s="144" t="s">
        <v>199</v>
      </c>
      <c r="F88" s="53"/>
      <c r="G88" s="18"/>
      <c r="H88" s="118"/>
      <c r="I88" s="213">
        <v>0.06</v>
      </c>
      <c r="J88" s="195">
        <v>3.1E-2</v>
      </c>
      <c r="K88" s="171" t="s">
        <v>199</v>
      </c>
      <c r="L88" s="192"/>
      <c r="M88" s="197">
        <v>0.21299999999999999</v>
      </c>
      <c r="N88" s="194"/>
      <c r="P88" s="152">
        <v>14.737</v>
      </c>
      <c r="Y88" s="42"/>
    </row>
    <row r="89" spans="2:25" x14ac:dyDescent="0.25">
      <c r="B89" s="34">
        <v>44730</v>
      </c>
      <c r="C89" s="133">
        <v>16.010999999999999</v>
      </c>
      <c r="D89" s="210">
        <v>0.25</v>
      </c>
      <c r="E89" s="144" t="s">
        <v>199</v>
      </c>
      <c r="F89" s="211"/>
      <c r="G89" s="139"/>
      <c r="H89" s="140"/>
      <c r="I89" s="213">
        <v>0.124</v>
      </c>
      <c r="J89" s="195">
        <v>2.5000000000000001E-2</v>
      </c>
      <c r="K89" s="171" t="s">
        <v>199</v>
      </c>
      <c r="L89" s="201"/>
      <c r="M89" s="197">
        <v>0.20399999999999999</v>
      </c>
      <c r="N89" s="194"/>
      <c r="O89" s="212"/>
      <c r="P89" s="152">
        <v>16.614000000000001</v>
      </c>
      <c r="Y89" s="42"/>
    </row>
    <row r="90" spans="2:25" x14ac:dyDescent="0.25">
      <c r="B90" s="34">
        <v>44731</v>
      </c>
      <c r="C90" s="133">
        <v>37.752000000000002</v>
      </c>
      <c r="D90" s="210">
        <v>0.224</v>
      </c>
      <c r="E90" s="144" t="s">
        <v>199</v>
      </c>
      <c r="F90" s="211"/>
      <c r="G90" s="139"/>
      <c r="H90" s="140"/>
      <c r="I90" s="213">
        <v>5.8000000000000003E-2</v>
      </c>
      <c r="J90" s="195">
        <v>0.05</v>
      </c>
      <c r="K90" s="171" t="s">
        <v>199</v>
      </c>
      <c r="L90" s="201"/>
      <c r="M90" s="197">
        <v>0.34799999999999998</v>
      </c>
      <c r="N90" s="194"/>
      <c r="O90" s="212"/>
      <c r="P90" s="152">
        <v>38.430999999999997</v>
      </c>
      <c r="Y90" s="42"/>
    </row>
    <row r="91" spans="2:25" x14ac:dyDescent="0.25">
      <c r="B91" s="34">
        <v>44732</v>
      </c>
      <c r="C91" s="133">
        <v>34.514000000000003</v>
      </c>
      <c r="D91" s="210">
        <v>0.14499999999999999</v>
      </c>
      <c r="E91" s="144" t="s">
        <v>199</v>
      </c>
      <c r="F91" s="211"/>
      <c r="G91" s="139"/>
      <c r="H91" s="140"/>
      <c r="I91" s="213">
        <v>4.5999999999999999E-2</v>
      </c>
      <c r="J91" s="195">
        <v>3.6999999999999998E-2</v>
      </c>
      <c r="K91" s="171" t="s">
        <v>199</v>
      </c>
      <c r="L91" s="201"/>
      <c r="M91" s="197">
        <v>0.374</v>
      </c>
      <c r="N91" s="194"/>
      <c r="O91" s="212"/>
      <c r="P91" s="152">
        <v>35.115000000000002</v>
      </c>
      <c r="Y91" s="42"/>
    </row>
    <row r="92" spans="2:25" x14ac:dyDescent="0.25">
      <c r="B92" s="34">
        <v>44733</v>
      </c>
      <c r="C92" s="133">
        <v>35.936</v>
      </c>
      <c r="D92" s="210">
        <v>0.17599999999999999</v>
      </c>
      <c r="E92" s="144" t="s">
        <v>199</v>
      </c>
      <c r="F92" s="211"/>
      <c r="G92" s="139"/>
      <c r="H92" s="140"/>
      <c r="I92" s="213">
        <v>4.1000000000000002E-2</v>
      </c>
      <c r="J92" s="195">
        <v>6.2E-2</v>
      </c>
      <c r="K92" s="171" t="s">
        <v>199</v>
      </c>
      <c r="L92" s="201"/>
      <c r="M92" s="197">
        <v>0.16400000000000001</v>
      </c>
      <c r="N92" s="194"/>
      <c r="O92" s="212"/>
      <c r="P92" s="152">
        <v>36.378999999999998</v>
      </c>
      <c r="Y92" s="42"/>
    </row>
    <row r="93" spans="2:25" x14ac:dyDescent="0.25">
      <c r="B93" s="34">
        <v>44734</v>
      </c>
      <c r="C93" s="133">
        <v>49.878</v>
      </c>
      <c r="D93" s="210">
        <v>0.17399999999999999</v>
      </c>
      <c r="E93" s="144" t="s">
        <v>199</v>
      </c>
      <c r="F93" s="211"/>
      <c r="G93" s="139" t="s">
        <v>37</v>
      </c>
      <c r="H93" s="140" t="s">
        <v>199</v>
      </c>
      <c r="I93" s="213">
        <v>9.8000000000000004E-2</v>
      </c>
      <c r="J93" s="195">
        <v>0.03</v>
      </c>
      <c r="K93" s="171" t="s">
        <v>199</v>
      </c>
      <c r="L93" s="201" t="s">
        <v>24</v>
      </c>
      <c r="M93" s="197">
        <v>0.13700000000000001</v>
      </c>
      <c r="N93" s="198" t="s">
        <v>37</v>
      </c>
      <c r="O93" s="212"/>
      <c r="P93" s="152">
        <v>50.317</v>
      </c>
      <c r="Q93" t="s">
        <v>200</v>
      </c>
      <c r="Y93" s="42"/>
    </row>
    <row r="94" spans="2:25" x14ac:dyDescent="0.25">
      <c r="B94" s="34">
        <v>44735</v>
      </c>
      <c r="C94" s="133">
        <v>40.652999999999999</v>
      </c>
      <c r="D94" s="210">
        <v>0.17</v>
      </c>
      <c r="E94" s="144" t="s">
        <v>199</v>
      </c>
      <c r="F94" s="211"/>
      <c r="G94" s="139"/>
      <c r="H94" s="140"/>
      <c r="I94" s="213">
        <v>0.114</v>
      </c>
      <c r="J94" s="195">
        <v>3.7999999999999999E-2</v>
      </c>
      <c r="K94" s="171" t="s">
        <v>199</v>
      </c>
      <c r="L94" s="201"/>
      <c r="M94" s="197">
        <v>7.8E-2</v>
      </c>
      <c r="N94" s="198"/>
      <c r="O94" s="212"/>
      <c r="P94" s="152">
        <v>41.052999999999997</v>
      </c>
      <c r="Y94" s="42"/>
    </row>
    <row r="95" spans="2:25" x14ac:dyDescent="0.25">
      <c r="B95" s="34">
        <v>44736</v>
      </c>
      <c r="C95" s="133">
        <v>35.177</v>
      </c>
      <c r="D95" s="210">
        <v>0.16</v>
      </c>
      <c r="E95" s="144" t="s">
        <v>199</v>
      </c>
      <c r="F95" s="53"/>
      <c r="G95" s="139"/>
      <c r="H95" s="140"/>
      <c r="I95" s="213">
        <v>0.17199999999999999</v>
      </c>
      <c r="J95" s="195">
        <v>2.5999999999999999E-2</v>
      </c>
      <c r="K95" s="171" t="s">
        <v>199</v>
      </c>
      <c r="L95" s="201"/>
      <c r="M95" s="197">
        <v>0.36</v>
      </c>
      <c r="N95" s="198"/>
      <c r="P95" s="152">
        <v>35.896999999999998</v>
      </c>
      <c r="Y95" s="42"/>
    </row>
    <row r="96" spans="2:25" x14ac:dyDescent="0.25">
      <c r="B96" s="34">
        <v>44737</v>
      </c>
      <c r="C96" s="133">
        <v>31.073</v>
      </c>
      <c r="D96" s="210">
        <v>9.8000000000000004E-2</v>
      </c>
      <c r="E96" s="144" t="s">
        <v>199</v>
      </c>
      <c r="F96" s="211"/>
      <c r="G96" s="139"/>
      <c r="H96" s="140"/>
      <c r="I96" s="213">
        <v>5.5E-2</v>
      </c>
      <c r="J96" s="270">
        <v>5.1999999999999998E-2</v>
      </c>
      <c r="K96" s="171" t="s">
        <v>199</v>
      </c>
      <c r="L96" s="201"/>
      <c r="M96" s="197">
        <v>0.1</v>
      </c>
      <c r="N96" s="198"/>
      <c r="O96" s="212"/>
      <c r="P96" s="152">
        <v>31.379000000000001</v>
      </c>
      <c r="Y96" s="42"/>
    </row>
    <row r="97" spans="2:25" x14ac:dyDescent="0.25">
      <c r="B97" s="34">
        <v>44738</v>
      </c>
      <c r="C97" s="133">
        <v>32.991999999999997</v>
      </c>
      <c r="D97" s="210">
        <v>8.7999999999999995E-2</v>
      </c>
      <c r="E97" s="144" t="s">
        <v>199</v>
      </c>
      <c r="F97" s="53"/>
      <c r="G97" s="18"/>
      <c r="H97" s="118"/>
      <c r="I97" s="213">
        <v>4.8000000000000001E-2</v>
      </c>
      <c r="J97" s="195">
        <v>1.7999999999999999E-2</v>
      </c>
      <c r="K97" s="171" t="s">
        <v>199</v>
      </c>
      <c r="L97" s="192"/>
      <c r="M97" s="197">
        <v>0.11</v>
      </c>
      <c r="N97" s="198"/>
      <c r="P97" s="152">
        <v>33.256</v>
      </c>
      <c r="Y97" s="42"/>
    </row>
    <row r="98" spans="2:25" x14ac:dyDescent="0.25">
      <c r="B98" s="34">
        <v>44739</v>
      </c>
      <c r="C98" s="133">
        <v>37.732999999999997</v>
      </c>
      <c r="D98" s="210">
        <v>0.158</v>
      </c>
      <c r="E98" s="144" t="s">
        <v>199</v>
      </c>
      <c r="F98" s="211"/>
      <c r="G98" s="139"/>
      <c r="H98" s="140"/>
      <c r="I98" s="213">
        <v>4.8000000000000001E-2</v>
      </c>
      <c r="J98" s="195">
        <v>1.4E-2</v>
      </c>
      <c r="K98" s="171" t="s">
        <v>199</v>
      </c>
      <c r="L98" s="201"/>
      <c r="M98" s="197">
        <v>0.11</v>
      </c>
      <c r="N98" s="198"/>
      <c r="O98" s="212"/>
      <c r="P98" s="152">
        <v>38.063000000000002</v>
      </c>
      <c r="Y98" s="42"/>
    </row>
    <row r="99" spans="2:25" x14ac:dyDescent="0.25">
      <c r="B99" s="34">
        <v>44740</v>
      </c>
      <c r="C99" s="133">
        <v>22.388999999999999</v>
      </c>
      <c r="D99" s="210">
        <v>0.112</v>
      </c>
      <c r="E99" s="144" t="s">
        <v>199</v>
      </c>
      <c r="F99" s="211"/>
      <c r="G99" s="139"/>
      <c r="H99" s="140"/>
      <c r="I99" s="213">
        <v>3.4000000000000002E-2</v>
      </c>
      <c r="J99" s="195">
        <v>1.7999999999999999E-2</v>
      </c>
      <c r="K99" s="171" t="s">
        <v>199</v>
      </c>
      <c r="L99" s="201"/>
      <c r="M99" s="197">
        <v>0.10100000000000001</v>
      </c>
      <c r="N99" s="198"/>
      <c r="O99" s="212"/>
      <c r="P99" s="152">
        <v>22.655000000000001</v>
      </c>
      <c r="Y99" s="42"/>
    </row>
    <row r="100" spans="2:25" x14ac:dyDescent="0.25">
      <c r="B100" s="34">
        <v>44741</v>
      </c>
      <c r="C100" s="133">
        <v>36.843000000000004</v>
      </c>
      <c r="D100" s="210">
        <v>8.7999999999999995E-2</v>
      </c>
      <c r="E100" s="144" t="s">
        <v>199</v>
      </c>
      <c r="F100" s="211"/>
      <c r="G100" s="139"/>
      <c r="H100" s="140"/>
      <c r="I100" s="213">
        <v>6.4000000000000001E-2</v>
      </c>
      <c r="J100" s="195">
        <v>1.0999999999999999E-2</v>
      </c>
      <c r="K100" s="171" t="s">
        <v>199</v>
      </c>
      <c r="L100" s="201"/>
      <c r="M100" s="197">
        <v>0.38700000000000001</v>
      </c>
      <c r="N100" s="198"/>
      <c r="O100" s="212"/>
      <c r="P100" s="152">
        <v>37.393000000000001</v>
      </c>
      <c r="Y100" s="42"/>
    </row>
    <row r="101" spans="2:25" x14ac:dyDescent="0.25">
      <c r="B101" s="34">
        <v>44742</v>
      </c>
      <c r="C101" s="133">
        <v>31.774999999999999</v>
      </c>
      <c r="D101" s="210">
        <v>9.4E-2</v>
      </c>
      <c r="E101" s="144" t="s">
        <v>199</v>
      </c>
      <c r="F101" s="211"/>
      <c r="G101" s="139"/>
      <c r="H101" s="140"/>
      <c r="I101" s="213">
        <v>0.10100000000000001</v>
      </c>
      <c r="J101" s="195">
        <v>1.7999999999999999E-2</v>
      </c>
      <c r="K101" s="171" t="s">
        <v>199</v>
      </c>
      <c r="L101" s="201"/>
      <c r="M101" s="197">
        <v>0.25</v>
      </c>
      <c r="N101" s="198"/>
      <c r="O101" s="212"/>
      <c r="P101" s="152">
        <v>32.238</v>
      </c>
      <c r="Y101" s="42"/>
    </row>
    <row r="102" spans="2:25" x14ac:dyDescent="0.25">
      <c r="B102" s="34">
        <v>44743</v>
      </c>
      <c r="C102" s="133">
        <v>42.689</v>
      </c>
      <c r="D102" s="210">
        <v>9.2999999999999999E-2</v>
      </c>
      <c r="E102" s="144" t="s">
        <v>199</v>
      </c>
      <c r="F102" s="211"/>
      <c r="G102" s="139" t="s">
        <v>37</v>
      </c>
      <c r="H102" s="140" t="s">
        <v>199</v>
      </c>
      <c r="I102" s="213">
        <v>0.19500000000000001</v>
      </c>
      <c r="J102" s="195">
        <v>1.2999999999999999E-2</v>
      </c>
      <c r="K102" s="171" t="s">
        <v>199</v>
      </c>
      <c r="L102" s="201" t="s">
        <v>24</v>
      </c>
      <c r="M102" s="197">
        <v>0.34100000000000003</v>
      </c>
      <c r="N102" s="198" t="s">
        <v>37</v>
      </c>
      <c r="O102" s="212"/>
      <c r="P102" s="152">
        <v>43.331000000000003</v>
      </c>
      <c r="Y102" s="42"/>
    </row>
    <row r="103" spans="2:25" x14ac:dyDescent="0.25">
      <c r="B103" s="34">
        <v>44744</v>
      </c>
      <c r="C103" s="133">
        <v>22.504000000000001</v>
      </c>
      <c r="D103" s="210">
        <v>0.159</v>
      </c>
      <c r="E103" s="144" t="s">
        <v>199</v>
      </c>
      <c r="F103" s="211"/>
      <c r="G103" s="139"/>
      <c r="H103" s="140"/>
      <c r="I103" s="213">
        <v>5.0999999999999997E-2</v>
      </c>
      <c r="J103" s="195">
        <v>5.2999999999999999E-2</v>
      </c>
      <c r="K103" s="171" t="s">
        <v>199</v>
      </c>
      <c r="L103" s="201"/>
      <c r="M103" s="197">
        <v>0.217</v>
      </c>
      <c r="N103" s="198"/>
      <c r="O103" s="212"/>
      <c r="P103" s="152">
        <v>22.984999999999999</v>
      </c>
      <c r="Y103" s="42"/>
    </row>
    <row r="104" spans="2:25" x14ac:dyDescent="0.25">
      <c r="B104" s="34">
        <v>44745</v>
      </c>
      <c r="C104" s="133">
        <v>24.875</v>
      </c>
      <c r="D104" s="210">
        <v>0.11899999999999999</v>
      </c>
      <c r="E104" s="144" t="s">
        <v>199</v>
      </c>
      <c r="F104" s="211"/>
      <c r="G104" s="139"/>
      <c r="H104" s="140"/>
      <c r="I104" s="213">
        <v>5.7000000000000002E-2</v>
      </c>
      <c r="J104" s="195">
        <v>1.7999999999999999E-2</v>
      </c>
      <c r="K104" s="171" t="s">
        <v>199</v>
      </c>
      <c r="L104" s="201"/>
      <c r="M104" s="197">
        <v>0.33600000000000002</v>
      </c>
      <c r="N104" s="198"/>
      <c r="O104" s="212"/>
      <c r="P104" s="152">
        <v>25.405000000000001</v>
      </c>
      <c r="Y104" s="42"/>
    </row>
    <row r="105" spans="2:25" x14ac:dyDescent="0.25">
      <c r="B105" s="34">
        <v>44746</v>
      </c>
      <c r="C105" s="133">
        <v>34.341999999999999</v>
      </c>
      <c r="D105" s="210">
        <v>0.16500000000000001</v>
      </c>
      <c r="E105" s="144" t="s">
        <v>199</v>
      </c>
      <c r="F105" s="211"/>
      <c r="G105" s="139"/>
      <c r="H105" s="140"/>
      <c r="I105" s="213">
        <v>3.9E-2</v>
      </c>
      <c r="J105" s="195">
        <v>2.9000000000000001E-2</v>
      </c>
      <c r="K105" s="171" t="s">
        <v>199</v>
      </c>
      <c r="L105" s="201"/>
      <c r="M105" s="197">
        <v>0.34699999999999998</v>
      </c>
      <c r="N105" s="198"/>
      <c r="O105" s="212"/>
      <c r="P105" s="152">
        <v>34.921999999999997</v>
      </c>
      <c r="Y105" s="42"/>
    </row>
    <row r="106" spans="2:25" x14ac:dyDescent="0.25">
      <c r="B106" s="34">
        <v>44747</v>
      </c>
      <c r="C106" s="133">
        <v>25.861999999999998</v>
      </c>
      <c r="D106" s="210">
        <v>0.104</v>
      </c>
      <c r="E106" s="144" t="s">
        <v>199</v>
      </c>
      <c r="F106" s="211"/>
      <c r="G106" s="139"/>
      <c r="H106" s="140"/>
      <c r="I106" s="213">
        <v>5.0999999999999997E-2</v>
      </c>
      <c r="J106" s="195">
        <v>3.9E-2</v>
      </c>
      <c r="K106" s="171">
        <v>7.0999999999999994E-2</v>
      </c>
      <c r="L106" s="201"/>
      <c r="M106" s="197">
        <v>0.34399999999999997</v>
      </c>
      <c r="N106" s="198"/>
      <c r="O106" s="212"/>
      <c r="P106" s="152">
        <v>26.471</v>
      </c>
      <c r="Y106" s="42"/>
    </row>
    <row r="107" spans="2:25" x14ac:dyDescent="0.25">
      <c r="B107" s="34">
        <v>44748</v>
      </c>
      <c r="C107" s="133">
        <v>30.099</v>
      </c>
      <c r="D107" s="210">
        <v>0.106</v>
      </c>
      <c r="E107" s="144" t="s">
        <v>199</v>
      </c>
      <c r="F107" s="53"/>
      <c r="G107" s="139"/>
      <c r="H107" s="140"/>
      <c r="I107" s="213">
        <v>3.4000000000000002E-2</v>
      </c>
      <c r="J107" s="195">
        <v>4.9000000000000002E-2</v>
      </c>
      <c r="K107" s="171" t="s">
        <v>199</v>
      </c>
      <c r="L107" s="201"/>
      <c r="M107" s="197">
        <v>0.34200000000000003</v>
      </c>
      <c r="N107" s="198"/>
      <c r="P107" s="152">
        <v>30.63</v>
      </c>
      <c r="Y107" s="42"/>
    </row>
    <row r="108" spans="2:25" x14ac:dyDescent="0.25">
      <c r="B108" s="34">
        <v>44749</v>
      </c>
      <c r="C108" s="133">
        <v>23.657</v>
      </c>
      <c r="D108" s="210">
        <v>0.20599999999999999</v>
      </c>
      <c r="E108" s="144" t="s">
        <v>199</v>
      </c>
      <c r="F108" s="211"/>
      <c r="G108" s="139" t="s">
        <v>37</v>
      </c>
      <c r="H108" s="140" t="s">
        <v>199</v>
      </c>
      <c r="I108" s="213">
        <v>7.8E-2</v>
      </c>
      <c r="J108" s="195">
        <v>9.0999999999999998E-2</v>
      </c>
      <c r="K108" s="171" t="s">
        <v>199</v>
      </c>
      <c r="L108" s="201" t="s">
        <v>24</v>
      </c>
      <c r="M108" s="197">
        <v>0.64200000000000002</v>
      </c>
      <c r="N108" s="198" t="s">
        <v>37</v>
      </c>
      <c r="O108" s="212"/>
      <c r="P108" s="152">
        <v>24.673999999999999</v>
      </c>
      <c r="Y108" s="42"/>
    </row>
    <row r="109" spans="2:25" x14ac:dyDescent="0.25">
      <c r="B109" s="34">
        <v>44750</v>
      </c>
      <c r="C109" s="133">
        <v>28.056000000000001</v>
      </c>
      <c r="D109" s="210">
        <v>0.13600000000000001</v>
      </c>
      <c r="E109" s="144" t="s">
        <v>199</v>
      </c>
      <c r="F109" s="211"/>
      <c r="G109" s="139"/>
      <c r="H109" s="140"/>
      <c r="I109" s="213">
        <v>5.7000000000000002E-2</v>
      </c>
      <c r="J109" s="195">
        <v>0.25</v>
      </c>
      <c r="K109" s="171" t="s">
        <v>199</v>
      </c>
      <c r="L109" s="201"/>
      <c r="M109" s="197">
        <v>0.248</v>
      </c>
      <c r="N109" s="198"/>
      <c r="O109" s="212"/>
      <c r="P109" s="152">
        <v>28.745999999999999</v>
      </c>
      <c r="Y109" s="42"/>
    </row>
    <row r="110" spans="2:25" x14ac:dyDescent="0.25">
      <c r="B110" s="34">
        <v>44751</v>
      </c>
      <c r="C110" s="133">
        <v>29.792999999999999</v>
      </c>
      <c r="D110" s="210">
        <v>0.13200000000000001</v>
      </c>
      <c r="E110" s="144" t="s">
        <v>199</v>
      </c>
      <c r="F110" s="211"/>
      <c r="G110" s="139"/>
      <c r="H110" s="140"/>
      <c r="I110" s="213">
        <v>4.2000000000000003E-2</v>
      </c>
      <c r="J110" s="195">
        <v>0.17399999999999999</v>
      </c>
      <c r="K110" s="171" t="s">
        <v>199</v>
      </c>
      <c r="L110" s="201"/>
      <c r="M110" s="197">
        <v>0.33600000000000002</v>
      </c>
      <c r="N110" s="198"/>
      <c r="O110" s="212"/>
      <c r="P110" s="152">
        <v>30.478000000000002</v>
      </c>
      <c r="Y110" s="42"/>
    </row>
    <row r="111" spans="2:25" x14ac:dyDescent="0.25">
      <c r="B111" s="34">
        <v>44752</v>
      </c>
      <c r="C111" s="133">
        <v>42.374000000000002</v>
      </c>
      <c r="D111" s="210">
        <v>6.6000000000000003E-2</v>
      </c>
      <c r="E111" s="144" t="s">
        <v>199</v>
      </c>
      <c r="F111" s="211"/>
      <c r="G111" s="139"/>
      <c r="H111" s="140"/>
      <c r="I111" s="213">
        <v>2.8000000000000001E-2</v>
      </c>
      <c r="J111" s="195">
        <v>3.3000000000000002E-2</v>
      </c>
      <c r="K111" s="171" t="s">
        <v>199</v>
      </c>
      <c r="L111" s="201"/>
      <c r="M111" s="197">
        <v>0.376</v>
      </c>
      <c r="N111" s="198"/>
      <c r="O111" s="212"/>
      <c r="P111" s="152">
        <v>42.877000000000002</v>
      </c>
      <c r="Y111" s="42"/>
    </row>
    <row r="112" spans="2:25" x14ac:dyDescent="0.25">
      <c r="B112" s="34">
        <v>44753</v>
      </c>
      <c r="C112" s="133">
        <v>59.561999999999998</v>
      </c>
      <c r="D112" s="210">
        <v>8.6999999999999994E-2</v>
      </c>
      <c r="E112" s="144" t="s">
        <v>199</v>
      </c>
      <c r="F112" s="211"/>
      <c r="G112" s="139"/>
      <c r="H112" s="140"/>
      <c r="I112" s="213">
        <v>0.19400000000000001</v>
      </c>
      <c r="J112" s="195">
        <v>5.6000000000000001E-2</v>
      </c>
      <c r="K112" s="171" t="s">
        <v>199</v>
      </c>
      <c r="L112" s="201"/>
      <c r="M112" s="197">
        <v>0.63500000000000001</v>
      </c>
      <c r="N112" s="198"/>
      <c r="O112" s="212"/>
      <c r="P112" s="152">
        <v>60.534999999999997</v>
      </c>
      <c r="Y112" s="42"/>
    </row>
    <row r="113" spans="2:25" x14ac:dyDescent="0.25">
      <c r="B113" s="34">
        <v>44754</v>
      </c>
      <c r="C113" s="133">
        <v>36.225000000000001</v>
      </c>
      <c r="D113" s="210">
        <v>6.5000000000000002E-2</v>
      </c>
      <c r="E113" s="144" t="s">
        <v>199</v>
      </c>
      <c r="F113" s="211"/>
      <c r="G113" s="139"/>
      <c r="H113" s="140"/>
      <c r="I113" s="213">
        <v>1.7000000000000001E-2</v>
      </c>
      <c r="J113" s="195">
        <v>1.2E-2</v>
      </c>
      <c r="K113" s="171" t="s">
        <v>199</v>
      </c>
      <c r="L113" s="201"/>
      <c r="M113" s="197">
        <v>0.20499999999999999</v>
      </c>
      <c r="N113" s="198"/>
      <c r="O113" s="212"/>
      <c r="P113" s="152">
        <v>36.524000000000001</v>
      </c>
      <c r="Y113" s="42"/>
    </row>
    <row r="114" spans="2:25" x14ac:dyDescent="0.25">
      <c r="B114" s="34">
        <v>44755</v>
      </c>
      <c r="C114" s="133">
        <v>32.966999999999999</v>
      </c>
      <c r="D114" s="210">
        <v>0.245</v>
      </c>
      <c r="E114" s="144" t="s">
        <v>199</v>
      </c>
      <c r="F114" s="211"/>
      <c r="G114" s="139" t="s">
        <v>37</v>
      </c>
      <c r="H114" s="140" t="s">
        <v>37</v>
      </c>
      <c r="I114" s="213">
        <v>8.2000000000000003E-2</v>
      </c>
      <c r="J114" s="195">
        <v>1.6E-2</v>
      </c>
      <c r="K114" s="171" t="s">
        <v>199</v>
      </c>
      <c r="L114" s="229" t="s">
        <v>24</v>
      </c>
      <c r="M114" s="197">
        <v>0.22700000000000001</v>
      </c>
      <c r="N114" s="198" t="s">
        <v>37</v>
      </c>
      <c r="O114" s="212"/>
      <c r="P114" s="152">
        <v>33.536000000000001</v>
      </c>
      <c r="Y114" s="42"/>
    </row>
    <row r="115" spans="2:25" x14ac:dyDescent="0.25">
      <c r="B115" s="34">
        <v>44756</v>
      </c>
      <c r="C115" s="133">
        <v>29.306999999999999</v>
      </c>
      <c r="D115" s="210">
        <v>3.6999999999999998E-2</v>
      </c>
      <c r="E115" s="144" t="s">
        <v>199</v>
      </c>
      <c r="F115" s="53"/>
      <c r="G115" s="18"/>
      <c r="H115" s="261"/>
      <c r="I115" s="213">
        <v>0.02</v>
      </c>
      <c r="J115" s="195">
        <v>1.7999999999999999E-2</v>
      </c>
      <c r="K115" s="171" t="s">
        <v>199</v>
      </c>
      <c r="L115" s="229"/>
      <c r="M115" s="197">
        <v>0.27100000000000002</v>
      </c>
      <c r="N115" s="194"/>
      <c r="P115" s="152">
        <v>29.652000000000001</v>
      </c>
      <c r="Y115" s="42"/>
    </row>
    <row r="116" spans="2:25" x14ac:dyDescent="0.25">
      <c r="B116" s="34">
        <v>44757</v>
      </c>
      <c r="C116" s="133">
        <v>28.998999999999999</v>
      </c>
      <c r="D116" s="210">
        <v>0.11700000000000001</v>
      </c>
      <c r="E116" s="144" t="s">
        <v>199</v>
      </c>
      <c r="F116" s="211"/>
      <c r="G116" s="139"/>
      <c r="H116" s="140"/>
      <c r="I116" s="213">
        <v>3.7999999999999999E-2</v>
      </c>
      <c r="J116" s="195">
        <v>1.7999999999999999E-2</v>
      </c>
      <c r="K116" s="171" t="s">
        <v>199</v>
      </c>
      <c r="L116" s="229"/>
      <c r="M116" s="197">
        <v>0.30199999999999999</v>
      </c>
      <c r="N116" s="194"/>
      <c r="O116" s="212"/>
      <c r="P116" s="152">
        <v>29.472999999999999</v>
      </c>
      <c r="Y116" s="42"/>
    </row>
    <row r="117" spans="2:25" x14ac:dyDescent="0.25">
      <c r="B117" s="34">
        <v>44758</v>
      </c>
      <c r="C117" s="133">
        <v>10.94</v>
      </c>
      <c r="D117" s="210">
        <v>0.128</v>
      </c>
      <c r="E117" s="144" t="s">
        <v>199</v>
      </c>
      <c r="F117" s="211"/>
      <c r="G117" s="139"/>
      <c r="H117" s="140"/>
      <c r="I117" s="213">
        <v>4.4999999999999998E-2</v>
      </c>
      <c r="J117" s="195">
        <v>3.1E-2</v>
      </c>
      <c r="K117" s="171" t="s">
        <v>199</v>
      </c>
      <c r="L117" s="229"/>
      <c r="M117" s="197">
        <v>0.39200000000000002</v>
      </c>
      <c r="N117" s="194"/>
      <c r="O117" s="212"/>
      <c r="P117" s="152">
        <v>11.54</v>
      </c>
      <c r="Y117" s="42"/>
    </row>
    <row r="118" spans="2:25" x14ac:dyDescent="0.25">
      <c r="B118" s="34">
        <v>44759</v>
      </c>
      <c r="C118" s="133">
        <v>5.4379999999999997</v>
      </c>
      <c r="D118" s="210">
        <v>5.2999999999999999E-2</v>
      </c>
      <c r="E118" s="144" t="s">
        <v>199</v>
      </c>
      <c r="F118" s="53"/>
      <c r="G118" s="18"/>
      <c r="H118" s="261"/>
      <c r="I118" s="213">
        <v>2.1000000000000001E-2</v>
      </c>
      <c r="J118" s="195">
        <v>1.4E-2</v>
      </c>
      <c r="K118" s="171" t="s">
        <v>199</v>
      </c>
      <c r="L118" s="229"/>
      <c r="M118" s="197">
        <v>0.253</v>
      </c>
      <c r="N118" s="194"/>
      <c r="P118" s="152">
        <v>5.7789999999999999</v>
      </c>
      <c r="Y118" s="42"/>
    </row>
    <row r="119" spans="2:25" x14ac:dyDescent="0.25">
      <c r="B119" s="34">
        <v>44760</v>
      </c>
      <c r="C119" s="133">
        <v>6.9779999999999998</v>
      </c>
      <c r="D119" s="210">
        <v>7.0000000000000007E-2</v>
      </c>
      <c r="E119" s="144" t="s">
        <v>199</v>
      </c>
      <c r="F119" s="211"/>
      <c r="G119" s="139" t="s">
        <v>37</v>
      </c>
      <c r="H119" s="140" t="s">
        <v>37</v>
      </c>
      <c r="I119" s="213">
        <v>2.5999999999999999E-2</v>
      </c>
      <c r="J119" s="195">
        <v>2.7E-2</v>
      </c>
      <c r="K119" s="171" t="s">
        <v>199</v>
      </c>
      <c r="L119" s="229" t="s">
        <v>24</v>
      </c>
      <c r="M119" s="197">
        <v>0.15</v>
      </c>
      <c r="N119" s="198" t="s">
        <v>37</v>
      </c>
      <c r="O119" s="212"/>
      <c r="P119" s="152">
        <v>7.5250000000000004</v>
      </c>
      <c r="Y119" s="42"/>
    </row>
    <row r="120" spans="2:25" x14ac:dyDescent="0.25">
      <c r="B120" s="34">
        <v>44761</v>
      </c>
      <c r="C120" s="133">
        <v>6.3620000000000001</v>
      </c>
      <c r="D120" s="210">
        <v>0.06</v>
      </c>
      <c r="E120" s="144" t="s">
        <v>199</v>
      </c>
      <c r="F120" s="211"/>
      <c r="G120" s="139"/>
      <c r="H120" s="140"/>
      <c r="I120" s="213">
        <v>1.2999999999999999E-2</v>
      </c>
      <c r="J120" s="195">
        <v>1.2999999999999999E-2</v>
      </c>
      <c r="K120" s="171" t="s">
        <v>199</v>
      </c>
      <c r="L120" s="229"/>
      <c r="M120" s="197">
        <v>0.21299999999999999</v>
      </c>
      <c r="N120" s="194"/>
      <c r="O120" s="212"/>
      <c r="P120" s="152">
        <v>6.66</v>
      </c>
      <c r="Y120" s="42"/>
    </row>
    <row r="121" spans="2:25" x14ac:dyDescent="0.25">
      <c r="B121" s="34">
        <v>44762</v>
      </c>
      <c r="C121" s="133">
        <v>9.2110000000000003</v>
      </c>
      <c r="D121" s="210">
        <v>7.0000000000000007E-2</v>
      </c>
      <c r="E121" s="144" t="s">
        <v>199</v>
      </c>
      <c r="F121" s="211"/>
      <c r="G121" s="139"/>
      <c r="H121" s="140"/>
      <c r="I121" s="213">
        <v>2.9000000000000001E-2</v>
      </c>
      <c r="J121" s="195">
        <v>3.3000000000000002E-2</v>
      </c>
      <c r="K121" s="171" t="s">
        <v>199</v>
      </c>
      <c r="L121" s="229"/>
      <c r="M121" s="197">
        <v>0.217</v>
      </c>
      <c r="N121" s="194"/>
      <c r="O121" s="212"/>
      <c r="P121" s="152">
        <v>9.6129999999999995</v>
      </c>
      <c r="Y121" s="42"/>
    </row>
    <row r="122" spans="2:25" x14ac:dyDescent="0.25">
      <c r="B122" s="34">
        <v>44763</v>
      </c>
      <c r="C122" s="133">
        <v>8.9369999999999994</v>
      </c>
      <c r="D122" s="210">
        <v>0.05</v>
      </c>
      <c r="E122" s="144" t="s">
        <v>199</v>
      </c>
      <c r="F122" s="53"/>
      <c r="G122" s="18"/>
      <c r="H122" s="261"/>
      <c r="I122" s="213">
        <v>2.5000000000000001E-2</v>
      </c>
      <c r="J122" s="195">
        <v>2.5999999999999999E-2</v>
      </c>
      <c r="K122" s="171" t="s">
        <v>199</v>
      </c>
      <c r="L122" s="229"/>
      <c r="M122" s="197">
        <v>0.17299999999999999</v>
      </c>
      <c r="N122" s="194"/>
      <c r="P122" s="152">
        <v>9.2119999999999997</v>
      </c>
      <c r="Y122" s="42"/>
    </row>
    <row r="123" spans="2:25" x14ac:dyDescent="0.25">
      <c r="B123" s="34">
        <v>44764</v>
      </c>
      <c r="C123" s="133">
        <v>6.4420000000000002</v>
      </c>
      <c r="D123" s="210">
        <v>9.8000000000000004E-2</v>
      </c>
      <c r="E123" s="144" t="s">
        <v>199</v>
      </c>
      <c r="F123" s="211"/>
      <c r="G123" s="139"/>
      <c r="H123" s="140"/>
      <c r="I123" s="213">
        <v>1.4999999999999999E-2</v>
      </c>
      <c r="J123" s="195">
        <v>3.7999999999999999E-2</v>
      </c>
      <c r="K123" s="171" t="s">
        <v>199</v>
      </c>
      <c r="L123" s="229"/>
      <c r="M123" s="197">
        <v>0.20599999999999999</v>
      </c>
      <c r="N123" s="194"/>
      <c r="O123" s="212"/>
      <c r="P123" s="152">
        <v>6.7990000000000004</v>
      </c>
      <c r="Y123" s="42"/>
    </row>
    <row r="124" spans="2:25" x14ac:dyDescent="0.25">
      <c r="B124" s="34">
        <v>44765</v>
      </c>
      <c r="C124" s="133">
        <v>7.2370000000000001</v>
      </c>
      <c r="D124" s="210">
        <v>5.1999999999999998E-2</v>
      </c>
      <c r="E124" s="144" t="s">
        <v>199</v>
      </c>
      <c r="F124" s="211"/>
      <c r="G124" s="139"/>
      <c r="H124" s="140"/>
      <c r="I124" s="213">
        <v>2.1000000000000001E-2</v>
      </c>
      <c r="J124" s="195">
        <v>1.7000000000000001E-2</v>
      </c>
      <c r="K124" s="171" t="s">
        <v>199</v>
      </c>
      <c r="L124" s="229"/>
      <c r="M124" s="197">
        <v>0.13200000000000001</v>
      </c>
      <c r="N124" s="194"/>
      <c r="O124" s="212"/>
      <c r="P124" s="152">
        <v>7.46</v>
      </c>
      <c r="Y124" s="42"/>
    </row>
    <row r="125" spans="2:25" x14ac:dyDescent="0.25">
      <c r="B125" s="34">
        <v>44766</v>
      </c>
      <c r="C125" s="133">
        <v>6.5789999999999997</v>
      </c>
      <c r="D125" s="210">
        <v>5.5E-2</v>
      </c>
      <c r="E125" s="144" t="s">
        <v>199</v>
      </c>
      <c r="F125" s="211"/>
      <c r="G125" s="139"/>
      <c r="H125" s="140"/>
      <c r="I125" s="213">
        <v>4.3999999999999997E-2</v>
      </c>
      <c r="J125" s="195">
        <v>1.2E-2</v>
      </c>
      <c r="K125" s="171" t="s">
        <v>199</v>
      </c>
      <c r="L125" s="229"/>
      <c r="M125" s="197">
        <v>0.14599999999999999</v>
      </c>
      <c r="N125" s="194"/>
      <c r="O125" s="212"/>
      <c r="P125" s="152">
        <v>6.8360000000000003</v>
      </c>
      <c r="Y125" s="42"/>
    </row>
    <row r="126" spans="2:25" x14ac:dyDescent="0.25">
      <c r="B126" s="34">
        <v>44767</v>
      </c>
      <c r="C126" s="133">
        <v>6.4029999999999996</v>
      </c>
      <c r="D126" s="210">
        <v>4.9000000000000002E-2</v>
      </c>
      <c r="E126" s="144" t="s">
        <v>199</v>
      </c>
      <c r="F126" s="211"/>
      <c r="G126" s="139"/>
      <c r="H126" s="140"/>
      <c r="I126" s="213">
        <v>2.1999999999999999E-2</v>
      </c>
      <c r="J126" s="195">
        <v>8.9999999999999993E-3</v>
      </c>
      <c r="K126" s="171" t="s">
        <v>199</v>
      </c>
      <c r="L126" s="229"/>
      <c r="M126" s="197">
        <v>0.16600000000000001</v>
      </c>
      <c r="N126" s="194"/>
      <c r="O126" s="212"/>
      <c r="P126" s="152">
        <v>6.649</v>
      </c>
      <c r="Y126" s="42"/>
    </row>
    <row r="127" spans="2:25" x14ac:dyDescent="0.25">
      <c r="B127" s="34">
        <v>44768</v>
      </c>
      <c r="C127" s="133">
        <v>6.0540000000000003</v>
      </c>
      <c r="D127" s="210">
        <v>6.0999999999999999E-2</v>
      </c>
      <c r="E127" s="144" t="s">
        <v>199</v>
      </c>
      <c r="F127" s="211"/>
      <c r="G127" s="139"/>
      <c r="H127" s="140"/>
      <c r="I127" s="213">
        <v>2.1000000000000001E-2</v>
      </c>
      <c r="J127" s="195">
        <v>1.0999999999999999E-2</v>
      </c>
      <c r="K127" s="171" t="s">
        <v>199</v>
      </c>
      <c r="L127" s="229"/>
      <c r="M127" s="197">
        <v>0.16800000000000001</v>
      </c>
      <c r="N127" s="194"/>
      <c r="O127" s="212"/>
      <c r="P127" s="152">
        <v>6.3150000000000004</v>
      </c>
      <c r="Y127" s="42"/>
    </row>
    <row r="128" spans="2:25" x14ac:dyDescent="0.25">
      <c r="B128" s="34">
        <v>44769</v>
      </c>
      <c r="C128" s="133">
        <v>5.7690000000000001</v>
      </c>
      <c r="D128" s="210">
        <v>0.05</v>
      </c>
      <c r="E128" s="144" t="s">
        <v>199</v>
      </c>
      <c r="F128" s="211"/>
      <c r="G128" s="139"/>
      <c r="H128" s="140"/>
      <c r="I128" s="213">
        <v>0.01</v>
      </c>
      <c r="J128" s="195">
        <v>1.2E-2</v>
      </c>
      <c r="K128" s="171" t="s">
        <v>199</v>
      </c>
      <c r="L128" s="229"/>
      <c r="M128" s="197">
        <v>0.18</v>
      </c>
      <c r="N128" s="198">
        <v>0.30099999999999999</v>
      </c>
      <c r="O128" s="212"/>
      <c r="P128" s="152">
        <v>6.3230000000000004</v>
      </c>
      <c r="Y128" s="42"/>
    </row>
    <row r="129" spans="2:25" x14ac:dyDescent="0.25">
      <c r="B129" s="34">
        <v>44770</v>
      </c>
      <c r="C129" s="133">
        <v>6.6829999999999998</v>
      </c>
      <c r="D129" s="210">
        <v>6.0999999999999999E-2</v>
      </c>
      <c r="E129" s="144" t="s">
        <v>199</v>
      </c>
      <c r="F129" s="211"/>
      <c r="G129" s="139"/>
      <c r="H129" s="140"/>
      <c r="I129" s="213">
        <v>2.1999999999999999E-2</v>
      </c>
      <c r="J129" s="195">
        <v>1.6E-2</v>
      </c>
      <c r="K129" s="171" t="s">
        <v>199</v>
      </c>
      <c r="L129" s="229"/>
      <c r="M129" s="197">
        <v>0.17599999999999999</v>
      </c>
      <c r="N129" s="194"/>
      <c r="O129" s="212"/>
      <c r="P129" s="152">
        <v>6.9589999999999996</v>
      </c>
      <c r="Y129" s="42"/>
    </row>
    <row r="130" spans="2:25" x14ac:dyDescent="0.25">
      <c r="B130" s="34">
        <v>44771</v>
      </c>
      <c r="C130" s="133">
        <v>6.26</v>
      </c>
      <c r="D130" s="210">
        <v>8.3000000000000004E-2</v>
      </c>
      <c r="E130" s="144" t="s">
        <v>199</v>
      </c>
      <c r="F130" s="53"/>
      <c r="G130" s="18"/>
      <c r="H130" s="261"/>
      <c r="I130" s="213">
        <v>0.02</v>
      </c>
      <c r="J130" s="195">
        <v>2.1999999999999999E-2</v>
      </c>
      <c r="K130" s="171" t="s">
        <v>199</v>
      </c>
      <c r="L130" s="229"/>
      <c r="M130" s="197">
        <v>0.223</v>
      </c>
      <c r="N130" s="194"/>
      <c r="P130" s="152">
        <v>6.61</v>
      </c>
      <c r="Y130" s="42"/>
    </row>
    <row r="131" spans="2:25" x14ac:dyDescent="0.25">
      <c r="B131" s="34">
        <v>44772</v>
      </c>
      <c r="C131" s="133">
        <v>7.1630000000000003</v>
      </c>
      <c r="D131" s="210">
        <v>0.08</v>
      </c>
      <c r="E131" s="144" t="s">
        <v>199</v>
      </c>
      <c r="F131" s="53"/>
      <c r="G131" s="18"/>
      <c r="H131" s="261"/>
      <c r="I131" s="213">
        <v>2.1000000000000001E-2</v>
      </c>
      <c r="J131" s="195">
        <v>2.1000000000000001E-2</v>
      </c>
      <c r="K131" s="171" t="s">
        <v>199</v>
      </c>
      <c r="L131" s="229"/>
      <c r="M131" s="197">
        <v>0.23699999999999999</v>
      </c>
      <c r="N131" s="194"/>
      <c r="P131" s="152">
        <v>7.52</v>
      </c>
      <c r="Y131" s="42"/>
    </row>
    <row r="132" spans="2:25" x14ac:dyDescent="0.25">
      <c r="B132" s="34">
        <v>44773</v>
      </c>
      <c r="C132" s="133">
        <v>4.5670000000000002</v>
      </c>
      <c r="D132" s="210">
        <v>4.9000000000000002E-2</v>
      </c>
      <c r="E132" s="144" t="s">
        <v>199</v>
      </c>
      <c r="F132" s="53"/>
      <c r="G132" s="18"/>
      <c r="H132" s="261"/>
      <c r="I132" s="213">
        <v>1.9E-2</v>
      </c>
      <c r="J132" s="195">
        <v>0.02</v>
      </c>
      <c r="K132" s="171" t="s">
        <v>199</v>
      </c>
      <c r="L132" s="229"/>
      <c r="M132" s="197">
        <v>0.17399999999999999</v>
      </c>
      <c r="N132" s="194"/>
      <c r="P132" s="152">
        <v>4.8280000000000003</v>
      </c>
      <c r="Y132" s="42"/>
    </row>
    <row r="133" spans="2:25" x14ac:dyDescent="0.25">
      <c r="B133" s="34">
        <v>44774</v>
      </c>
      <c r="C133" s="133">
        <v>3.6509999999999998</v>
      </c>
      <c r="D133" s="210">
        <v>2.1000000000000001E-2</v>
      </c>
      <c r="E133" s="144" t="s">
        <v>199</v>
      </c>
      <c r="F133" s="53"/>
      <c r="G133" s="18"/>
      <c r="H133" s="261"/>
      <c r="I133" s="213">
        <v>2.1000000000000001E-2</v>
      </c>
      <c r="J133" s="195">
        <v>1.7000000000000001E-2</v>
      </c>
      <c r="K133" s="171" t="s">
        <v>199</v>
      </c>
      <c r="L133" s="229"/>
      <c r="M133" s="197">
        <v>7.3999999999999996E-2</v>
      </c>
      <c r="N133" s="194"/>
      <c r="P133" s="152">
        <v>3.7829999999999999</v>
      </c>
      <c r="Y133" s="42"/>
    </row>
    <row r="134" spans="2:25" x14ac:dyDescent="0.25">
      <c r="B134" s="34">
        <v>44775</v>
      </c>
      <c r="C134" s="133">
        <v>4.9640000000000004</v>
      </c>
      <c r="D134" s="210">
        <v>2.5999999999999999E-2</v>
      </c>
      <c r="E134" s="144" t="s">
        <v>199</v>
      </c>
      <c r="F134" s="211"/>
      <c r="G134" s="139"/>
      <c r="H134" s="140"/>
      <c r="I134" s="213">
        <v>1.7000000000000001E-2</v>
      </c>
      <c r="J134" s="195">
        <v>8.0000000000000002E-3</v>
      </c>
      <c r="K134" s="171" t="s">
        <v>199</v>
      </c>
      <c r="L134" s="229"/>
      <c r="M134" s="197">
        <v>0.11700000000000001</v>
      </c>
      <c r="N134" s="194"/>
      <c r="O134" s="212"/>
      <c r="P134" s="152">
        <v>5.1319999999999997</v>
      </c>
      <c r="Y134" s="42"/>
    </row>
    <row r="135" spans="2:25" x14ac:dyDescent="0.25">
      <c r="B135" s="34">
        <v>44776</v>
      </c>
      <c r="C135" s="133">
        <v>4.6050000000000004</v>
      </c>
      <c r="D135" s="210" t="s">
        <v>46</v>
      </c>
      <c r="E135" s="144" t="s">
        <v>199</v>
      </c>
      <c r="F135" s="211"/>
      <c r="G135" s="139" t="s">
        <v>37</v>
      </c>
      <c r="H135" s="140" t="s">
        <v>37</v>
      </c>
      <c r="I135" s="213">
        <v>2.5000000000000001E-2</v>
      </c>
      <c r="J135" s="195">
        <v>1.4999999999999999E-2</v>
      </c>
      <c r="K135" s="171" t="s">
        <v>199</v>
      </c>
      <c r="L135" s="229" t="s">
        <v>24</v>
      </c>
      <c r="M135" s="197">
        <v>0.17299999999999999</v>
      </c>
      <c r="N135" s="198">
        <v>0.17499999999999999</v>
      </c>
      <c r="O135" s="212"/>
      <c r="P135" s="152">
        <v>4.99</v>
      </c>
      <c r="Y135" s="42"/>
    </row>
    <row r="136" spans="2:25" x14ac:dyDescent="0.25">
      <c r="B136" s="34">
        <v>44777</v>
      </c>
      <c r="C136" s="133">
        <v>4.3609999999999998</v>
      </c>
      <c r="D136" s="210" t="s">
        <v>46</v>
      </c>
      <c r="E136" s="144" t="s">
        <v>199</v>
      </c>
      <c r="F136" s="53"/>
      <c r="G136" s="18"/>
      <c r="H136" s="261"/>
      <c r="I136" s="213">
        <v>2.3E-2</v>
      </c>
      <c r="J136" s="195">
        <v>2.1000000000000001E-2</v>
      </c>
      <c r="K136" s="171" t="s">
        <v>199</v>
      </c>
      <c r="L136" s="229"/>
      <c r="M136" s="197">
        <v>0.18099999999999999</v>
      </c>
      <c r="N136" s="194"/>
      <c r="P136" s="152">
        <v>4.5860000000000003</v>
      </c>
      <c r="Y136" s="42"/>
    </row>
    <row r="137" spans="2:25" x14ac:dyDescent="0.25">
      <c r="B137" s="34">
        <v>44778</v>
      </c>
      <c r="C137" s="133">
        <v>5.2939999999999996</v>
      </c>
      <c r="D137" s="210" t="s">
        <v>46</v>
      </c>
      <c r="E137" s="144" t="s">
        <v>199</v>
      </c>
      <c r="F137" s="53"/>
      <c r="G137" s="18"/>
      <c r="H137" s="261"/>
      <c r="I137" s="213">
        <v>2.3E-2</v>
      </c>
      <c r="J137" s="195">
        <v>2.1999999999999999E-2</v>
      </c>
      <c r="K137" s="171" t="s">
        <v>199</v>
      </c>
      <c r="L137" s="229"/>
      <c r="M137" s="197">
        <v>0.154</v>
      </c>
      <c r="N137" s="194"/>
      <c r="P137" s="152">
        <v>5.4939999999999998</v>
      </c>
      <c r="Y137" s="42"/>
    </row>
    <row r="138" spans="2:25" x14ac:dyDescent="0.25">
      <c r="B138" s="34">
        <v>44779</v>
      </c>
      <c r="C138" s="133">
        <v>4.7919999999999998</v>
      </c>
      <c r="D138" s="210" t="s">
        <v>46</v>
      </c>
      <c r="E138" s="144" t="s">
        <v>199</v>
      </c>
      <c r="F138" s="53"/>
      <c r="G138" s="18"/>
      <c r="H138" s="261"/>
      <c r="I138" s="213">
        <v>4.4999999999999998E-2</v>
      </c>
      <c r="J138" s="195">
        <v>4.4999999999999998E-2</v>
      </c>
      <c r="K138" s="171" t="s">
        <v>199</v>
      </c>
      <c r="L138" s="229"/>
      <c r="M138" s="197">
        <v>0.20599999999999999</v>
      </c>
      <c r="N138" s="194"/>
      <c r="P138" s="152">
        <v>5.0869999999999997</v>
      </c>
      <c r="Y138" s="42"/>
    </row>
    <row r="139" spans="2:25" x14ac:dyDescent="0.25">
      <c r="B139" s="34">
        <v>44780</v>
      </c>
      <c r="C139" s="133">
        <v>5.0979999999999999</v>
      </c>
      <c r="D139" s="210" t="s">
        <v>46</v>
      </c>
      <c r="E139" s="144" t="s">
        <v>199</v>
      </c>
      <c r="F139" s="211"/>
      <c r="G139" s="139"/>
      <c r="H139" s="140"/>
      <c r="I139" s="213">
        <v>2.1999999999999999E-2</v>
      </c>
      <c r="J139" s="195">
        <v>2.1000000000000001E-2</v>
      </c>
      <c r="K139" s="171" t="s">
        <v>199</v>
      </c>
      <c r="L139" s="229"/>
      <c r="M139" s="197">
        <v>0.17499999999999999</v>
      </c>
      <c r="N139" s="194"/>
      <c r="O139" s="212"/>
      <c r="P139" s="152">
        <v>5.3159999999999998</v>
      </c>
      <c r="Y139" s="42"/>
    </row>
    <row r="140" spans="2:25" x14ac:dyDescent="0.25">
      <c r="B140" s="34">
        <v>44781</v>
      </c>
      <c r="C140" s="133">
        <v>4.9880000000000004</v>
      </c>
      <c r="D140" s="210" t="s">
        <v>46</v>
      </c>
      <c r="E140" s="144" t="s">
        <v>199</v>
      </c>
      <c r="F140" s="211"/>
      <c r="G140" s="139"/>
      <c r="H140" s="140"/>
      <c r="I140" s="213">
        <v>1.9E-2</v>
      </c>
      <c r="J140" s="195">
        <v>1.4E-2</v>
      </c>
      <c r="K140" s="171" t="s">
        <v>199</v>
      </c>
      <c r="L140" s="229"/>
      <c r="M140" s="197">
        <v>0.17399999999999999</v>
      </c>
      <c r="N140" s="194"/>
      <c r="O140" s="212"/>
      <c r="P140" s="152">
        <v>5.1950000000000003</v>
      </c>
      <c r="Y140" s="42"/>
    </row>
    <row r="141" spans="2:25" x14ac:dyDescent="0.25">
      <c r="B141" s="34">
        <v>44782</v>
      </c>
      <c r="C141" s="133">
        <v>2.4550000000000001</v>
      </c>
      <c r="D141" s="210" t="s">
        <v>46</v>
      </c>
      <c r="E141" s="144" t="s">
        <v>199</v>
      </c>
      <c r="F141" s="211"/>
      <c r="G141" s="139"/>
      <c r="H141" s="140"/>
      <c r="I141" s="213">
        <v>3.1E-2</v>
      </c>
      <c r="J141" s="195">
        <v>1.4999999999999999E-2</v>
      </c>
      <c r="K141" s="171" t="s">
        <v>199</v>
      </c>
      <c r="L141" s="229"/>
      <c r="M141" s="197">
        <v>0.112</v>
      </c>
      <c r="N141" s="194"/>
      <c r="O141" s="212"/>
      <c r="P141" s="152">
        <v>2.6120000000000001</v>
      </c>
      <c r="Y141" s="42"/>
    </row>
    <row r="142" spans="2:25" x14ac:dyDescent="0.25">
      <c r="B142" s="34">
        <v>44783</v>
      </c>
      <c r="C142" s="133">
        <v>5.15</v>
      </c>
      <c r="D142" s="210" t="s">
        <v>46</v>
      </c>
      <c r="E142" s="144" t="s">
        <v>199</v>
      </c>
      <c r="F142" s="53"/>
      <c r="G142" s="122" t="s">
        <v>37</v>
      </c>
      <c r="H142" s="261" t="s">
        <v>37</v>
      </c>
      <c r="I142" s="213">
        <v>0.02</v>
      </c>
      <c r="J142" s="195">
        <v>0.02</v>
      </c>
      <c r="K142" s="171" t="s">
        <v>199</v>
      </c>
      <c r="L142" s="229" t="s">
        <v>24</v>
      </c>
      <c r="M142" s="197">
        <v>0.182</v>
      </c>
      <c r="N142" s="198">
        <v>0.23200000000000001</v>
      </c>
      <c r="P142" s="152">
        <v>5.6029999999999998</v>
      </c>
      <c r="Y142" s="42"/>
    </row>
    <row r="143" spans="2:25" x14ac:dyDescent="0.25">
      <c r="B143" s="34">
        <v>44784</v>
      </c>
      <c r="C143" s="133">
        <v>4.6580000000000004</v>
      </c>
      <c r="D143" s="210" t="s">
        <v>46</v>
      </c>
      <c r="E143" s="144" t="s">
        <v>199</v>
      </c>
      <c r="F143" s="53"/>
      <c r="G143" s="18"/>
      <c r="H143" s="261"/>
      <c r="I143" s="213">
        <v>4.8000000000000001E-2</v>
      </c>
      <c r="J143" s="195">
        <v>4.8000000000000001E-2</v>
      </c>
      <c r="K143" s="171" t="s">
        <v>199</v>
      </c>
      <c r="L143" s="229"/>
      <c r="M143" s="197">
        <v>0.13100000000000001</v>
      </c>
      <c r="N143" s="194"/>
      <c r="P143" s="152">
        <v>4.8860000000000001</v>
      </c>
      <c r="Y143" s="42"/>
    </row>
    <row r="144" spans="2:25" x14ac:dyDescent="0.25">
      <c r="B144" s="34">
        <v>44785</v>
      </c>
      <c r="C144" s="133">
        <v>7.1769999999999996</v>
      </c>
      <c r="D144" s="210" t="s">
        <v>46</v>
      </c>
      <c r="E144" s="144" t="s">
        <v>199</v>
      </c>
      <c r="F144" s="53"/>
      <c r="G144" s="18"/>
      <c r="H144" s="261"/>
      <c r="I144" s="213">
        <v>4.4999999999999998E-2</v>
      </c>
      <c r="J144" s="195">
        <v>3.5000000000000003E-2</v>
      </c>
      <c r="K144" s="171" t="s">
        <v>199</v>
      </c>
      <c r="L144" s="229"/>
      <c r="M144" s="197">
        <v>0.123</v>
      </c>
      <c r="N144" s="194"/>
      <c r="P144" s="152">
        <v>7.38</v>
      </c>
      <c r="Y144" s="42"/>
    </row>
    <row r="145" spans="2:25" x14ac:dyDescent="0.25">
      <c r="B145" s="34">
        <v>44786</v>
      </c>
      <c r="C145" s="133">
        <v>4.4909999999999997</v>
      </c>
      <c r="D145" s="210" t="s">
        <v>46</v>
      </c>
      <c r="E145" s="144" t="s">
        <v>199</v>
      </c>
      <c r="F145" s="211"/>
      <c r="G145" s="139"/>
      <c r="H145" s="140"/>
      <c r="I145" s="213">
        <v>0.02</v>
      </c>
      <c r="J145" s="195">
        <v>0.02</v>
      </c>
      <c r="K145" s="171" t="s">
        <v>199</v>
      </c>
      <c r="L145" s="229"/>
      <c r="M145" s="197">
        <v>9.6000000000000002E-2</v>
      </c>
      <c r="N145" s="194"/>
      <c r="O145" s="212"/>
      <c r="P145" s="152">
        <v>4.6269999999999998</v>
      </c>
      <c r="Y145" s="42"/>
    </row>
    <row r="146" spans="2:25" x14ac:dyDescent="0.25">
      <c r="B146" s="34">
        <v>44787</v>
      </c>
      <c r="C146" s="133">
        <v>4.6379999999999999</v>
      </c>
      <c r="D146" s="210" t="s">
        <v>46</v>
      </c>
      <c r="E146" s="144" t="s">
        <v>199</v>
      </c>
      <c r="F146" s="211"/>
      <c r="G146" s="139"/>
      <c r="H146" s="140"/>
      <c r="I146" s="213">
        <v>1.7000000000000001E-2</v>
      </c>
      <c r="J146" s="195">
        <v>1.7000000000000001E-2</v>
      </c>
      <c r="K146" s="171" t="s">
        <v>199</v>
      </c>
      <c r="L146" s="229"/>
      <c r="M146" s="197">
        <v>9.8000000000000004E-2</v>
      </c>
      <c r="N146" s="194"/>
      <c r="O146" s="212"/>
      <c r="P146" s="152">
        <v>4.7690000000000001</v>
      </c>
      <c r="Y146" s="42"/>
    </row>
    <row r="147" spans="2:25" x14ac:dyDescent="0.25">
      <c r="B147" s="34">
        <v>44788</v>
      </c>
      <c r="C147" s="133">
        <v>5.7720000000000002</v>
      </c>
      <c r="D147" s="210" t="s">
        <v>46</v>
      </c>
      <c r="E147" s="144" t="s">
        <v>199</v>
      </c>
      <c r="F147" s="211"/>
      <c r="G147" s="139"/>
      <c r="H147" s="140"/>
      <c r="I147" s="213">
        <v>1.4999999999999999E-2</v>
      </c>
      <c r="J147" s="195">
        <v>1.6E-2</v>
      </c>
      <c r="K147" s="171" t="s">
        <v>199</v>
      </c>
      <c r="L147" s="229"/>
      <c r="M147" s="197">
        <v>9.8000000000000004E-2</v>
      </c>
      <c r="N147" s="194"/>
      <c r="O147" s="212"/>
      <c r="P147" s="152">
        <v>5.9009999999999998</v>
      </c>
      <c r="Y147" s="42"/>
    </row>
    <row r="148" spans="2:25" x14ac:dyDescent="0.25">
      <c r="B148" s="34">
        <v>44789</v>
      </c>
      <c r="C148" s="133">
        <v>5.8150000000000004</v>
      </c>
      <c r="D148" s="210" t="s">
        <v>46</v>
      </c>
      <c r="E148" s="144" t="s">
        <v>199</v>
      </c>
      <c r="F148" s="211"/>
      <c r="G148" s="139"/>
      <c r="H148" s="140"/>
      <c r="I148" s="213">
        <v>1.4999999999999999E-2</v>
      </c>
      <c r="J148" s="195">
        <v>1.4999999999999999E-2</v>
      </c>
      <c r="K148" s="171" t="s">
        <v>199</v>
      </c>
      <c r="L148" s="229"/>
      <c r="M148" s="197">
        <v>0.04</v>
      </c>
      <c r="N148" s="194"/>
      <c r="O148" s="212"/>
      <c r="P148" s="152">
        <v>5.8849999999999998</v>
      </c>
      <c r="Y148" s="42"/>
    </row>
    <row r="149" spans="2:25" x14ac:dyDescent="0.25">
      <c r="B149" s="34">
        <v>44790</v>
      </c>
      <c r="C149" s="133">
        <v>3.661</v>
      </c>
      <c r="D149" s="210" t="s">
        <v>46</v>
      </c>
      <c r="E149" s="144" t="s">
        <v>199</v>
      </c>
      <c r="F149" s="53"/>
      <c r="G149" s="122" t="s">
        <v>37</v>
      </c>
      <c r="H149" s="261" t="s">
        <v>37</v>
      </c>
      <c r="I149" s="213">
        <v>1.9E-2</v>
      </c>
      <c r="J149" s="195">
        <v>8.9999999999999993E-3</v>
      </c>
      <c r="K149" s="171" t="s">
        <v>199</v>
      </c>
      <c r="L149" s="229" t="s">
        <v>24</v>
      </c>
      <c r="M149" s="197">
        <v>0.123</v>
      </c>
      <c r="N149" s="198">
        <v>0.17399999999999999</v>
      </c>
      <c r="P149" s="152">
        <v>3.9860000000000002</v>
      </c>
      <c r="Y149" s="42"/>
    </row>
    <row r="150" spans="2:25" x14ac:dyDescent="0.25">
      <c r="B150" s="34">
        <v>44791</v>
      </c>
      <c r="C150" s="133">
        <v>6.5730000000000004</v>
      </c>
      <c r="D150" s="210" t="s">
        <v>46</v>
      </c>
      <c r="E150" s="144" t="s">
        <v>199</v>
      </c>
      <c r="F150" s="53"/>
      <c r="G150" s="18"/>
      <c r="H150" s="261"/>
      <c r="I150" s="213">
        <v>1.6E-2</v>
      </c>
      <c r="J150" s="195">
        <v>0.124</v>
      </c>
      <c r="K150" s="171" t="s">
        <v>199</v>
      </c>
      <c r="L150" s="229"/>
      <c r="M150" s="197">
        <v>0.22900000000000001</v>
      </c>
      <c r="N150" s="194"/>
      <c r="P150" s="152">
        <v>6.9420000000000002</v>
      </c>
      <c r="Y150" s="42"/>
    </row>
    <row r="151" spans="2:25" x14ac:dyDescent="0.25">
      <c r="B151" s="34">
        <v>44792</v>
      </c>
      <c r="C151" s="133">
        <v>3.42</v>
      </c>
      <c r="D151" s="210" t="s">
        <v>46</v>
      </c>
      <c r="E151" s="144" t="s">
        <v>199</v>
      </c>
      <c r="F151" s="211"/>
      <c r="G151" s="139"/>
      <c r="H151" s="140"/>
      <c r="I151" s="213">
        <v>8.7999999999999995E-2</v>
      </c>
      <c r="J151" s="195">
        <v>1.2E-2</v>
      </c>
      <c r="K151" s="171" t="s">
        <v>199</v>
      </c>
      <c r="L151" s="229"/>
      <c r="M151" s="197">
        <v>9.1999999999999998E-2</v>
      </c>
      <c r="N151" s="194"/>
      <c r="O151" s="212"/>
      <c r="P151" s="152">
        <v>3.613</v>
      </c>
      <c r="Y151" s="42"/>
    </row>
    <row r="152" spans="2:25" x14ac:dyDescent="0.25">
      <c r="B152" s="34">
        <v>44793</v>
      </c>
      <c r="C152" s="133">
        <v>3.4940000000000002</v>
      </c>
      <c r="D152" s="210" t="s">
        <v>46</v>
      </c>
      <c r="E152" s="144" t="s">
        <v>199</v>
      </c>
      <c r="F152" s="211"/>
      <c r="G152" s="139"/>
      <c r="H152" s="140"/>
      <c r="I152" s="213">
        <v>7.3999999999999996E-2</v>
      </c>
      <c r="J152" s="195">
        <v>0.01</v>
      </c>
      <c r="K152" s="171" t="s">
        <v>199</v>
      </c>
      <c r="L152" s="229"/>
      <c r="M152" s="197">
        <v>0.11600000000000001</v>
      </c>
      <c r="N152" s="194"/>
      <c r="O152" s="212"/>
      <c r="P152" s="152">
        <v>3.694</v>
      </c>
      <c r="Y152" s="42"/>
    </row>
    <row r="153" spans="2:25" x14ac:dyDescent="0.25">
      <c r="B153" s="34">
        <v>44794</v>
      </c>
      <c r="C153" s="133">
        <v>3.37</v>
      </c>
      <c r="D153" s="210" t="s">
        <v>46</v>
      </c>
      <c r="E153" s="144" t="s">
        <v>199</v>
      </c>
      <c r="F153" s="211"/>
      <c r="G153" s="139"/>
      <c r="H153" s="140"/>
      <c r="I153" s="213">
        <v>1.4999999999999999E-2</v>
      </c>
      <c r="J153" s="195">
        <v>0.01</v>
      </c>
      <c r="K153" s="171" t="s">
        <v>199</v>
      </c>
      <c r="L153" s="229"/>
      <c r="M153" s="197">
        <v>0.126</v>
      </c>
      <c r="N153" s="194"/>
      <c r="O153" s="212"/>
      <c r="P153" s="152">
        <v>3.52</v>
      </c>
      <c r="Y153" s="42"/>
    </row>
    <row r="154" spans="2:25" x14ac:dyDescent="0.25">
      <c r="B154" s="34">
        <v>44795</v>
      </c>
      <c r="C154" s="133">
        <v>2.3730000000000002</v>
      </c>
      <c r="D154" s="210" t="s">
        <v>46</v>
      </c>
      <c r="E154" s="144" t="s">
        <v>199</v>
      </c>
      <c r="F154" s="211"/>
      <c r="G154" s="139"/>
      <c r="H154" s="140"/>
      <c r="I154" s="213">
        <v>1.2E-2</v>
      </c>
      <c r="J154" s="195">
        <v>0.01</v>
      </c>
      <c r="K154" s="171" t="s">
        <v>199</v>
      </c>
      <c r="L154" s="229"/>
      <c r="M154" s="197">
        <v>0.17100000000000001</v>
      </c>
      <c r="N154" s="194"/>
      <c r="O154" s="212"/>
      <c r="P154" s="152">
        <v>2.5659999999999998</v>
      </c>
      <c r="Y154" s="42"/>
    </row>
    <row r="155" spans="2:25" x14ac:dyDescent="0.25">
      <c r="B155" s="34">
        <v>44796</v>
      </c>
      <c r="C155" s="133">
        <v>2.6659999999999999</v>
      </c>
      <c r="D155" s="210" t="s">
        <v>46</v>
      </c>
      <c r="E155" s="144" t="s">
        <v>199</v>
      </c>
      <c r="F155" s="211"/>
      <c r="G155" s="139"/>
      <c r="H155" s="140"/>
      <c r="I155" s="213">
        <v>1.2999999999999999E-2</v>
      </c>
      <c r="J155" s="195">
        <v>1.2E-2</v>
      </c>
      <c r="K155" s="171" t="s">
        <v>199</v>
      </c>
      <c r="L155" s="229"/>
      <c r="M155" s="197">
        <v>0.26600000000000001</v>
      </c>
      <c r="N155" s="194"/>
      <c r="O155" s="212"/>
      <c r="P155" s="284">
        <v>2.9569999999999999</v>
      </c>
      <c r="Y155" s="42"/>
    </row>
    <row r="156" spans="2:25" x14ac:dyDescent="0.25">
      <c r="B156" s="34">
        <v>44797</v>
      </c>
      <c r="C156" s="133">
        <v>3.1859999999999999</v>
      </c>
      <c r="D156" s="210" t="s">
        <v>46</v>
      </c>
      <c r="E156" s="144" t="s">
        <v>199</v>
      </c>
      <c r="F156" s="53"/>
      <c r="G156" s="122" t="s">
        <v>37</v>
      </c>
      <c r="H156" s="261" t="s">
        <v>37</v>
      </c>
      <c r="I156" s="213">
        <v>1.9E-2</v>
      </c>
      <c r="J156" s="195">
        <v>1.2E-2</v>
      </c>
      <c r="K156" s="171" t="s">
        <v>199</v>
      </c>
      <c r="L156" s="229" t="s">
        <v>24</v>
      </c>
      <c r="M156" s="197">
        <v>0.29899999999999999</v>
      </c>
      <c r="N156" s="198">
        <v>0.44500000000000001</v>
      </c>
      <c r="O156" s="212"/>
      <c r="P156" s="152">
        <v>3.9609999999999999</v>
      </c>
      <c r="Y156" s="42"/>
    </row>
    <row r="157" spans="2:25" x14ac:dyDescent="0.25">
      <c r="B157" s="34">
        <v>44798</v>
      </c>
      <c r="C157" s="133">
        <v>3.157</v>
      </c>
      <c r="D157" s="210" t="s">
        <v>46</v>
      </c>
      <c r="E157" s="144" t="s">
        <v>199</v>
      </c>
      <c r="F157" s="211"/>
      <c r="G157" s="139"/>
      <c r="H157" s="140"/>
      <c r="I157" s="213">
        <v>1.7999999999999999E-2</v>
      </c>
      <c r="J157" s="195">
        <v>1.0999999999999999E-2</v>
      </c>
      <c r="K157" s="171" t="s">
        <v>199</v>
      </c>
      <c r="L157" s="229"/>
      <c r="M157" s="197">
        <v>0.31</v>
      </c>
      <c r="N157" s="194"/>
      <c r="O157" s="212"/>
      <c r="P157" s="152">
        <v>3.4969999999999999</v>
      </c>
      <c r="Y157" s="42"/>
    </row>
    <row r="158" spans="2:25" x14ac:dyDescent="0.25">
      <c r="B158" s="34">
        <v>44799</v>
      </c>
      <c r="C158" s="133">
        <v>3.45</v>
      </c>
      <c r="D158" s="210" t="s">
        <v>46</v>
      </c>
      <c r="E158" s="144" t="s">
        <v>199</v>
      </c>
      <c r="F158" s="211"/>
      <c r="G158" s="139"/>
      <c r="H158" s="140"/>
      <c r="I158" s="213">
        <v>1.9E-2</v>
      </c>
      <c r="J158" s="195">
        <v>1.2999999999999999E-2</v>
      </c>
      <c r="K158" s="171" t="s">
        <v>199</v>
      </c>
      <c r="L158" s="229"/>
      <c r="M158" s="197">
        <v>0.308</v>
      </c>
      <c r="N158" s="194"/>
      <c r="O158" s="212"/>
      <c r="P158" s="152">
        <v>3.79</v>
      </c>
      <c r="Y158" s="42"/>
    </row>
    <row r="159" spans="2:25" x14ac:dyDescent="0.25">
      <c r="B159" s="34">
        <v>44800</v>
      </c>
      <c r="C159" s="133">
        <v>3.3879999999999999</v>
      </c>
      <c r="D159" s="210" t="s">
        <v>46</v>
      </c>
      <c r="E159" s="144" t="s">
        <v>199</v>
      </c>
      <c r="F159" s="211"/>
      <c r="G159" s="139"/>
      <c r="H159" s="140"/>
      <c r="I159" s="213">
        <v>1.7999999999999999E-2</v>
      </c>
      <c r="J159" s="195">
        <v>2.3E-2</v>
      </c>
      <c r="K159" s="171" t="s">
        <v>199</v>
      </c>
      <c r="L159" s="229"/>
      <c r="M159" s="197">
        <v>0.58099999999999996</v>
      </c>
      <c r="N159" s="194"/>
      <c r="O159" s="212"/>
      <c r="P159" s="152">
        <v>4.0110000000000001</v>
      </c>
      <c r="Y159" s="42"/>
    </row>
    <row r="160" spans="2:25" x14ac:dyDescent="0.25">
      <c r="B160" s="34">
        <v>44801</v>
      </c>
      <c r="C160" s="133">
        <v>2.9940000000000002</v>
      </c>
      <c r="D160" s="210" t="s">
        <v>46</v>
      </c>
      <c r="E160" s="144" t="s">
        <v>199</v>
      </c>
      <c r="F160" s="211"/>
      <c r="G160" s="139"/>
      <c r="H160" s="140"/>
      <c r="I160" s="213">
        <v>1.7000000000000001E-2</v>
      </c>
      <c r="J160" s="195">
        <v>1.9E-2</v>
      </c>
      <c r="K160" s="171" t="s">
        <v>199</v>
      </c>
      <c r="L160" s="229"/>
      <c r="M160" s="197">
        <v>0.47899999999999998</v>
      </c>
      <c r="N160" s="194"/>
      <c r="O160" s="212"/>
      <c r="P160" s="152">
        <v>3.51</v>
      </c>
      <c r="Y160" s="42"/>
    </row>
    <row r="161" spans="2:25" x14ac:dyDescent="0.25">
      <c r="B161" s="34">
        <v>44802</v>
      </c>
      <c r="C161" s="133">
        <v>3.3010000000000002</v>
      </c>
      <c r="D161" s="210" t="s">
        <v>46</v>
      </c>
      <c r="E161" s="144" t="s">
        <v>199</v>
      </c>
      <c r="F161" s="211"/>
      <c r="G161" s="139"/>
      <c r="H161" s="140"/>
      <c r="I161" s="213">
        <v>1.7000000000000001E-2</v>
      </c>
      <c r="J161" s="195">
        <v>7.0000000000000007E-2</v>
      </c>
      <c r="K161" s="171" t="s">
        <v>199</v>
      </c>
      <c r="L161" s="229"/>
      <c r="M161" s="197">
        <v>0.70599999999999996</v>
      </c>
      <c r="N161" s="194"/>
      <c r="O161" s="212"/>
      <c r="P161" s="152">
        <v>4.0940000000000003</v>
      </c>
      <c r="Y161" s="42"/>
    </row>
    <row r="162" spans="2:25" x14ac:dyDescent="0.25">
      <c r="B162" s="34">
        <v>44803</v>
      </c>
      <c r="C162" s="133">
        <v>3.3290000000000002</v>
      </c>
      <c r="D162" s="210" t="s">
        <v>46</v>
      </c>
      <c r="E162" s="144" t="s">
        <v>199</v>
      </c>
      <c r="F162" s="211"/>
      <c r="G162" s="139"/>
      <c r="H162" s="140"/>
      <c r="I162" s="213">
        <v>2.1000000000000001E-2</v>
      </c>
      <c r="J162" s="195">
        <v>2.8000000000000001E-2</v>
      </c>
      <c r="K162" s="171" t="s">
        <v>199</v>
      </c>
      <c r="L162" s="229"/>
      <c r="M162" s="197">
        <v>0.223</v>
      </c>
      <c r="N162" s="194"/>
      <c r="O162" s="212"/>
      <c r="P162" s="152">
        <v>3.601</v>
      </c>
      <c r="Y162" s="42"/>
    </row>
    <row r="163" spans="2:25" x14ac:dyDescent="0.25">
      <c r="B163" s="34">
        <v>44804</v>
      </c>
      <c r="C163" s="133">
        <v>6.5629999999999997</v>
      </c>
      <c r="D163" s="210" t="s">
        <v>46</v>
      </c>
      <c r="E163" s="144" t="s">
        <v>199</v>
      </c>
      <c r="F163" s="53"/>
      <c r="G163" s="122" t="s">
        <v>37</v>
      </c>
      <c r="H163" s="261" t="s">
        <v>37</v>
      </c>
      <c r="I163" s="213">
        <v>2.5000000000000001E-2</v>
      </c>
      <c r="J163" s="195">
        <v>3.4000000000000002E-2</v>
      </c>
      <c r="K163" s="171" t="s">
        <v>199</v>
      </c>
      <c r="L163" s="229" t="s">
        <v>24</v>
      </c>
      <c r="M163" s="197">
        <v>0.42699999999999999</v>
      </c>
      <c r="N163" s="198">
        <v>0.48099999999999998</v>
      </c>
      <c r="P163" s="152">
        <v>7.53</v>
      </c>
      <c r="Y163" s="42"/>
    </row>
    <row r="164" spans="2:25" s="212" customFormat="1" ht="15" customHeight="1" x14ac:dyDescent="0.25">
      <c r="B164" s="285">
        <v>44805</v>
      </c>
      <c r="C164" s="133">
        <v>8.1859999999999999</v>
      </c>
      <c r="D164" s="210" t="s">
        <v>46</v>
      </c>
      <c r="E164" s="144" t="s">
        <v>199</v>
      </c>
      <c r="F164" s="211"/>
      <c r="G164" s="139"/>
      <c r="H164" s="140"/>
      <c r="I164" s="213">
        <v>1.7000000000000001E-2</v>
      </c>
      <c r="J164" s="195">
        <v>2.5999999999999999E-2</v>
      </c>
      <c r="K164" s="171" t="s">
        <v>199</v>
      </c>
      <c r="L164" s="229"/>
      <c r="M164" s="197">
        <v>0.51900000000000002</v>
      </c>
      <c r="N164" s="194"/>
      <c r="P164" s="152">
        <v>8.7479999999999993</v>
      </c>
      <c r="Y164" s="286"/>
    </row>
    <row r="165" spans="2:25" x14ac:dyDescent="0.25">
      <c r="B165" s="34">
        <v>44806</v>
      </c>
      <c r="C165" s="133">
        <v>3.7789999999999999</v>
      </c>
      <c r="D165" s="210" t="s">
        <v>46</v>
      </c>
      <c r="E165" s="144" t="s">
        <v>199</v>
      </c>
      <c r="F165" s="53"/>
      <c r="G165" s="18"/>
      <c r="H165" s="261"/>
      <c r="I165" s="213">
        <v>2.1999999999999999E-2</v>
      </c>
      <c r="J165" s="195">
        <v>2.4E-2</v>
      </c>
      <c r="K165" s="171" t="s">
        <v>199</v>
      </c>
      <c r="L165" s="229"/>
      <c r="M165" s="197">
        <v>0.68899999999999995</v>
      </c>
      <c r="N165" s="194"/>
      <c r="P165" s="152">
        <v>4.5140000000000002</v>
      </c>
      <c r="Y165" s="42"/>
    </row>
    <row r="166" spans="2:25" x14ac:dyDescent="0.25">
      <c r="B166" s="34">
        <v>44807</v>
      </c>
      <c r="C166" s="133">
        <v>3.7549999999999999</v>
      </c>
      <c r="D166" s="210" t="s">
        <v>46</v>
      </c>
      <c r="E166" s="144" t="s">
        <v>199</v>
      </c>
      <c r="F166" s="53"/>
      <c r="G166" s="18"/>
      <c r="H166" s="261"/>
      <c r="I166" s="213">
        <v>2.5000000000000001E-2</v>
      </c>
      <c r="J166" s="195">
        <v>2.3E-2</v>
      </c>
      <c r="K166" s="171" t="s">
        <v>199</v>
      </c>
      <c r="L166" s="229"/>
      <c r="M166" s="197">
        <v>0.52600000000000002</v>
      </c>
      <c r="N166" s="194"/>
      <c r="P166" s="152">
        <v>4.327</v>
      </c>
      <c r="Y166" s="42"/>
    </row>
    <row r="167" spans="2:25" x14ac:dyDescent="0.25">
      <c r="B167" s="34">
        <v>44808</v>
      </c>
      <c r="C167" s="133">
        <v>3.7959999999999998</v>
      </c>
      <c r="D167" s="210" t="s">
        <v>46</v>
      </c>
      <c r="E167" s="144" t="s">
        <v>199</v>
      </c>
      <c r="F167" s="53"/>
      <c r="G167" s="18"/>
      <c r="H167" s="261"/>
      <c r="I167" s="213">
        <v>2.3E-2</v>
      </c>
      <c r="J167" s="195">
        <v>2.1000000000000001E-2</v>
      </c>
      <c r="K167" s="171" t="s">
        <v>199</v>
      </c>
      <c r="L167" s="229"/>
      <c r="M167" s="197">
        <v>0.71499999999999997</v>
      </c>
      <c r="N167" s="194"/>
      <c r="P167" s="152">
        <v>4.556</v>
      </c>
      <c r="Y167" s="42"/>
    </row>
    <row r="168" spans="2:25" x14ac:dyDescent="0.25">
      <c r="B168" s="34">
        <v>44811</v>
      </c>
      <c r="C168" s="133">
        <v>3.5449999999999999</v>
      </c>
      <c r="D168" s="210"/>
      <c r="E168" s="144"/>
      <c r="F168" s="53"/>
      <c r="G168" s="18"/>
      <c r="H168" s="261"/>
      <c r="I168" s="213">
        <v>8.4000000000000005E-2</v>
      </c>
      <c r="J168" s="195">
        <v>4.2000000000000003E-2</v>
      </c>
      <c r="K168" s="171"/>
      <c r="L168" s="229"/>
      <c r="M168" s="197">
        <v>0.39900000000000002</v>
      </c>
      <c r="N168" s="198">
        <v>0.504</v>
      </c>
      <c r="P168" s="152">
        <v>4.5739999999999998</v>
      </c>
      <c r="Y168" s="42"/>
    </row>
    <row r="169" spans="2:25" x14ac:dyDescent="0.25">
      <c r="B169" s="34">
        <v>44812</v>
      </c>
      <c r="C169" s="133">
        <v>2.0630000000000002</v>
      </c>
      <c r="D169" s="210"/>
      <c r="E169" s="144"/>
      <c r="F169" s="53"/>
      <c r="G169" s="18"/>
      <c r="H169" s="261"/>
      <c r="I169" s="213">
        <v>0.03</v>
      </c>
      <c r="J169" s="195">
        <v>1.7000000000000001E-2</v>
      </c>
      <c r="K169" s="171"/>
      <c r="L169" s="229"/>
      <c r="M169" s="197">
        <v>0.26900000000000002</v>
      </c>
      <c r="N169" s="198">
        <v>0.61199999999999999</v>
      </c>
      <c r="P169" s="152">
        <v>2.992</v>
      </c>
      <c r="Y169" s="42"/>
    </row>
    <row r="170" spans="2:25" x14ac:dyDescent="0.25">
      <c r="B170" s="34">
        <v>44813</v>
      </c>
      <c r="C170" s="133">
        <v>2.3170000000000002</v>
      </c>
      <c r="D170" s="210"/>
      <c r="E170" s="144"/>
      <c r="F170" s="53"/>
      <c r="G170" s="18"/>
      <c r="H170" s="261"/>
      <c r="I170" s="213">
        <v>2.9000000000000001E-2</v>
      </c>
      <c r="J170" s="195">
        <v>1.7000000000000001E-2</v>
      </c>
      <c r="K170" s="171"/>
      <c r="L170" s="229"/>
      <c r="M170" s="197">
        <v>0.26600000000000001</v>
      </c>
      <c r="N170" s="198">
        <v>0.53700000000000003</v>
      </c>
      <c r="P170" s="152">
        <v>3.1669999999999998</v>
      </c>
      <c r="Y170" s="42"/>
    </row>
    <row r="171" spans="2:25" x14ac:dyDescent="0.25">
      <c r="B171" s="34">
        <v>44818</v>
      </c>
      <c r="C171" s="133">
        <v>2.8330000000000002</v>
      </c>
      <c r="D171" s="210"/>
      <c r="E171" s="144"/>
      <c r="F171" s="53"/>
      <c r="G171" s="18"/>
      <c r="H171" s="261"/>
      <c r="I171" s="213">
        <v>4.3999999999999997E-2</v>
      </c>
      <c r="J171" s="195">
        <v>3.1E-2</v>
      </c>
      <c r="K171" s="171"/>
      <c r="L171" s="229"/>
      <c r="M171" s="197">
        <v>0.32400000000000001</v>
      </c>
      <c r="N171" s="198">
        <v>0.52300000000000002</v>
      </c>
      <c r="P171" s="152">
        <v>3.7549999999999999</v>
      </c>
      <c r="Y171" s="42"/>
    </row>
    <row r="172" spans="2:25" x14ac:dyDescent="0.25">
      <c r="B172" s="34">
        <v>44819</v>
      </c>
      <c r="C172" s="133">
        <v>2.323</v>
      </c>
      <c r="D172" s="210"/>
      <c r="E172" s="144"/>
      <c r="F172" s="53"/>
      <c r="G172" s="18"/>
      <c r="H172" s="261"/>
      <c r="I172" s="213">
        <v>3.1E-2</v>
      </c>
      <c r="J172" s="195">
        <v>3.4000000000000002E-2</v>
      </c>
      <c r="K172" s="171"/>
      <c r="L172" s="229"/>
      <c r="M172" s="197">
        <v>0.29599999999999999</v>
      </c>
      <c r="N172" s="198">
        <v>0.47</v>
      </c>
      <c r="P172" s="152">
        <v>3.153</v>
      </c>
      <c r="Y172" s="42"/>
    </row>
    <row r="173" spans="2:25" x14ac:dyDescent="0.25">
      <c r="B173" s="34">
        <v>44820</v>
      </c>
      <c r="C173" s="133">
        <v>3.0249999999999999</v>
      </c>
      <c r="D173" s="210"/>
      <c r="E173" s="144"/>
      <c r="F173" s="53"/>
      <c r="G173" s="18"/>
      <c r="H173" s="261"/>
      <c r="I173" s="213">
        <v>2.1999999999999999E-2</v>
      </c>
      <c r="J173" s="195">
        <v>3.7999999999999999E-2</v>
      </c>
      <c r="K173" s="171"/>
      <c r="L173" s="229"/>
      <c r="M173" s="197">
        <v>0.52600000000000002</v>
      </c>
      <c r="N173" s="198">
        <v>0.499</v>
      </c>
      <c r="P173" s="152">
        <v>4.1100000000000003</v>
      </c>
      <c r="Y173" s="42"/>
    </row>
    <row r="174" spans="2:25" x14ac:dyDescent="0.25">
      <c r="B174" s="34">
        <v>44825</v>
      </c>
      <c r="C174" s="133">
        <v>3.028</v>
      </c>
      <c r="D174" s="210"/>
      <c r="E174" s="144"/>
      <c r="F174" s="53"/>
      <c r="G174" s="18"/>
      <c r="H174" s="261"/>
      <c r="I174" s="213">
        <v>2.3E-2</v>
      </c>
      <c r="J174" s="195">
        <v>1.4E-2</v>
      </c>
      <c r="K174" s="171"/>
      <c r="L174" s="229"/>
      <c r="M174" s="197">
        <v>0.91600000000000004</v>
      </c>
      <c r="N174" s="198">
        <v>1.0329999999999999</v>
      </c>
      <c r="P174" s="152">
        <v>5.0140000000000002</v>
      </c>
      <c r="Y174" s="42"/>
    </row>
    <row r="175" spans="2:25" x14ac:dyDescent="0.25">
      <c r="B175" s="34">
        <v>44826</v>
      </c>
      <c r="C175" s="133">
        <v>4.2569999999999997</v>
      </c>
      <c r="D175" s="210"/>
      <c r="E175" s="144"/>
      <c r="F175" s="53"/>
      <c r="G175" s="18"/>
      <c r="H175" s="261"/>
      <c r="I175" s="213">
        <v>2.5999999999999999E-2</v>
      </c>
      <c r="J175" s="195">
        <v>1.4999999999999999E-2</v>
      </c>
      <c r="K175" s="171"/>
      <c r="L175" s="229"/>
      <c r="M175" s="197">
        <v>0.68600000000000005</v>
      </c>
      <c r="N175" s="198">
        <v>1.097</v>
      </c>
      <c r="P175" s="152">
        <v>6.0810000000000004</v>
      </c>
      <c r="Y175" s="42"/>
    </row>
    <row r="176" spans="2:25" x14ac:dyDescent="0.25">
      <c r="B176" s="34">
        <v>44827</v>
      </c>
      <c r="C176" s="133">
        <v>4</v>
      </c>
      <c r="D176" s="210"/>
      <c r="E176" s="144"/>
      <c r="F176" s="53"/>
      <c r="G176" s="18"/>
      <c r="H176" s="261"/>
      <c r="I176" s="213">
        <v>2.3E-2</v>
      </c>
      <c r="J176" s="195">
        <v>1.2999999999999999E-2</v>
      </c>
      <c r="K176" s="171"/>
      <c r="L176" s="229"/>
      <c r="M176" s="197">
        <v>0.59099999999999997</v>
      </c>
      <c r="N176" s="198">
        <v>1.139</v>
      </c>
      <c r="P176" s="152">
        <v>5.7649999999999997</v>
      </c>
      <c r="Y176" s="42"/>
    </row>
    <row r="177" spans="2:25" x14ac:dyDescent="0.25">
      <c r="B177" s="34">
        <v>44830</v>
      </c>
      <c r="C177" s="133">
        <v>434.62</v>
      </c>
      <c r="D177" s="210">
        <v>144</v>
      </c>
      <c r="E177" s="144"/>
      <c r="F177" s="53"/>
      <c r="G177" s="18"/>
      <c r="H177" s="261"/>
      <c r="I177" s="213">
        <v>4.9829999999999997</v>
      </c>
      <c r="J177" s="195">
        <v>8.1219999999999999</v>
      </c>
      <c r="K177" s="171"/>
      <c r="L177" s="229"/>
      <c r="M177" s="197">
        <v>1.4750000000000001</v>
      </c>
      <c r="N177" s="198">
        <v>14.791</v>
      </c>
      <c r="P177" s="152">
        <v>608.09799999999996</v>
      </c>
      <c r="Q177" t="s">
        <v>207</v>
      </c>
      <c r="Y177" s="42"/>
    </row>
    <row r="178" spans="2:25" x14ac:dyDescent="0.25">
      <c r="B178" s="34">
        <v>44832</v>
      </c>
      <c r="C178" s="133">
        <v>16.37</v>
      </c>
      <c r="D178" s="210">
        <v>4.5999999999999996</v>
      </c>
      <c r="E178" s="144"/>
      <c r="F178" s="53"/>
      <c r="G178" s="18"/>
      <c r="H178" s="261"/>
      <c r="I178" s="213">
        <v>0.05</v>
      </c>
      <c r="J178" s="195">
        <v>0.39600000000000002</v>
      </c>
      <c r="K178" s="171"/>
      <c r="L178" s="229"/>
      <c r="M178" s="197">
        <v>1.415</v>
      </c>
      <c r="N178" s="198">
        <v>2.4279999999999999</v>
      </c>
      <c r="P178" s="152">
        <v>25.257999999999999</v>
      </c>
      <c r="Y178" s="42"/>
    </row>
    <row r="179" spans="2:25" x14ac:dyDescent="0.25">
      <c r="B179" s="34">
        <v>44834</v>
      </c>
      <c r="C179" s="133">
        <v>10.805</v>
      </c>
      <c r="D179" s="210">
        <v>4.5949999999999998</v>
      </c>
      <c r="E179" s="144"/>
      <c r="F179" s="53"/>
      <c r="G179" s="18"/>
      <c r="H179" s="261"/>
      <c r="I179" s="213">
        <v>3.2000000000000001E-2</v>
      </c>
      <c r="J179" s="195">
        <v>6.8000000000000005E-2</v>
      </c>
      <c r="K179" s="171"/>
      <c r="L179" s="229"/>
      <c r="M179" s="197">
        <v>0.81699999999999995</v>
      </c>
      <c r="N179" s="198">
        <v>2.0390000000000001</v>
      </c>
      <c r="P179" s="152">
        <v>15.679</v>
      </c>
      <c r="Y179" s="42"/>
    </row>
    <row r="180" spans="2:25" x14ac:dyDescent="0.25">
      <c r="B180" s="34">
        <v>44837</v>
      </c>
      <c r="C180" s="133">
        <v>11.468</v>
      </c>
      <c r="D180" s="210">
        <v>1.026</v>
      </c>
      <c r="E180" s="144"/>
      <c r="F180" s="53"/>
      <c r="G180" s="18"/>
      <c r="H180" s="261"/>
      <c r="I180" s="213">
        <v>4.9000000000000002E-2</v>
      </c>
      <c r="J180" s="195">
        <v>0.04</v>
      </c>
      <c r="K180" s="171"/>
      <c r="L180" s="229"/>
      <c r="M180" s="197">
        <v>0.80800000000000005</v>
      </c>
      <c r="N180" s="198" t="s">
        <v>37</v>
      </c>
      <c r="P180" s="152">
        <v>13.39</v>
      </c>
      <c r="Y180" s="42"/>
    </row>
    <row r="181" spans="2:25" x14ac:dyDescent="0.25">
      <c r="B181" s="34">
        <v>44840</v>
      </c>
      <c r="C181" s="133">
        <v>14.394</v>
      </c>
      <c r="D181" s="210"/>
      <c r="E181" s="144"/>
      <c r="F181" s="53"/>
      <c r="G181" s="18"/>
      <c r="H181" s="261"/>
      <c r="I181" s="213">
        <v>0.35699999999999998</v>
      </c>
      <c r="J181" s="195">
        <v>0.13200000000000001</v>
      </c>
      <c r="K181" s="171"/>
      <c r="L181" s="229"/>
      <c r="M181" s="197">
        <v>1.482</v>
      </c>
      <c r="N181" s="198">
        <v>3.0960000000000001</v>
      </c>
      <c r="P181" s="152">
        <v>19.460999999999999</v>
      </c>
      <c r="Q181" t="s">
        <v>209</v>
      </c>
      <c r="Y181" s="42"/>
    </row>
    <row r="182" spans="2:25" x14ac:dyDescent="0.25">
      <c r="B182" s="34">
        <v>44844</v>
      </c>
      <c r="C182" s="133">
        <v>14.593</v>
      </c>
      <c r="D182" s="210">
        <v>2.843</v>
      </c>
      <c r="E182" s="144"/>
      <c r="F182" s="53"/>
      <c r="G182" s="18"/>
      <c r="H182" s="261"/>
      <c r="I182" s="213">
        <v>0.16</v>
      </c>
      <c r="J182" s="195">
        <v>6.0999999999999999E-2</v>
      </c>
      <c r="K182" s="171"/>
      <c r="L182" s="229"/>
      <c r="M182" s="197">
        <v>1.2330000000000001</v>
      </c>
      <c r="N182" s="198">
        <v>1.109</v>
      </c>
      <c r="P182" s="152">
        <v>19.998000000000001</v>
      </c>
      <c r="Y182" s="42"/>
    </row>
    <row r="183" spans="2:25" x14ac:dyDescent="0.25">
      <c r="B183" s="34">
        <v>44847</v>
      </c>
      <c r="C183" s="133">
        <v>18.422999999999998</v>
      </c>
      <c r="D183" s="210"/>
      <c r="E183" s="144"/>
      <c r="F183" s="53"/>
      <c r="G183" s="18"/>
      <c r="H183" s="261"/>
      <c r="I183" s="213">
        <v>4.2000000000000003E-2</v>
      </c>
      <c r="J183" s="195">
        <v>6.3E-2</v>
      </c>
      <c r="K183" s="171"/>
      <c r="L183" s="229"/>
      <c r="M183" s="197">
        <v>1.208</v>
      </c>
      <c r="N183" s="198">
        <v>0.83499999999999996</v>
      </c>
      <c r="P183" s="152">
        <v>20.571000000000002</v>
      </c>
      <c r="Y183" s="42"/>
    </row>
    <row r="184" spans="2:25" x14ac:dyDescent="0.25">
      <c r="B184" s="34">
        <v>44851</v>
      </c>
      <c r="C184" s="133">
        <v>16.350999999999999</v>
      </c>
      <c r="D184" s="210">
        <v>1.3859999999999999</v>
      </c>
      <c r="E184" s="144"/>
      <c r="F184" s="53"/>
      <c r="G184" s="18"/>
      <c r="H184" s="261"/>
      <c r="I184" s="213">
        <v>0.123</v>
      </c>
      <c r="J184" s="195">
        <v>4.8000000000000001E-2</v>
      </c>
      <c r="K184" s="171"/>
      <c r="L184" s="229"/>
      <c r="M184" s="197">
        <v>0.65200000000000002</v>
      </c>
      <c r="N184" s="198" t="s">
        <v>37</v>
      </c>
      <c r="P184" s="152">
        <v>18.559999999999999</v>
      </c>
      <c r="Y184" s="42"/>
    </row>
    <row r="185" spans="2:25" x14ac:dyDescent="0.25">
      <c r="B185" s="34">
        <v>44855</v>
      </c>
      <c r="C185" s="133">
        <v>20.178000000000001</v>
      </c>
      <c r="D185" s="210"/>
      <c r="E185" s="144"/>
      <c r="F185" s="53"/>
      <c r="G185" s="18"/>
      <c r="H185" s="261"/>
      <c r="I185" s="213">
        <v>8.7999999999999995E-2</v>
      </c>
      <c r="J185" s="195">
        <v>4.2999999999999997E-2</v>
      </c>
      <c r="K185" s="171"/>
      <c r="L185" s="229"/>
      <c r="M185" s="197">
        <v>1.321</v>
      </c>
      <c r="N185" s="198">
        <v>1.9430000000000001</v>
      </c>
      <c r="P185" s="152">
        <v>23.574000000000002</v>
      </c>
      <c r="Y185" s="42"/>
    </row>
    <row r="186" spans="2:25" x14ac:dyDescent="0.25">
      <c r="B186" s="34">
        <v>44858</v>
      </c>
      <c r="C186" s="133">
        <v>15.612</v>
      </c>
      <c r="D186" s="210">
        <v>0.46700000000000003</v>
      </c>
      <c r="E186" s="144"/>
      <c r="F186" s="53"/>
      <c r="G186" s="18"/>
      <c r="H186" s="261"/>
      <c r="I186" s="213">
        <v>0.111</v>
      </c>
      <c r="J186" s="195">
        <v>0.05</v>
      </c>
      <c r="K186" s="171"/>
      <c r="L186" s="229"/>
      <c r="M186" s="197">
        <v>0.82499999999999996</v>
      </c>
      <c r="N186" s="198">
        <v>1.7330000000000001</v>
      </c>
      <c r="P186" s="152">
        <v>18.797000000000001</v>
      </c>
      <c r="Y186" s="42"/>
    </row>
    <row r="187" spans="2:25" x14ac:dyDescent="0.25">
      <c r="B187" s="34">
        <v>44861</v>
      </c>
      <c r="C187" s="133">
        <v>16.975999999999999</v>
      </c>
      <c r="D187" s="210"/>
      <c r="E187" s="144"/>
      <c r="F187" s="53"/>
      <c r="G187" s="18"/>
      <c r="H187" s="261"/>
      <c r="I187" s="213">
        <v>8.3000000000000004E-2</v>
      </c>
      <c r="J187" s="195">
        <v>4.3999999999999997E-2</v>
      </c>
      <c r="K187" s="171"/>
      <c r="L187" s="229"/>
      <c r="M187" s="197">
        <v>0.64600000000000002</v>
      </c>
      <c r="N187" s="198">
        <v>1.8979999999999999</v>
      </c>
      <c r="P187" s="152">
        <v>19.646999999999998</v>
      </c>
      <c r="Y187" s="42"/>
    </row>
    <row r="188" spans="2:25" x14ac:dyDescent="0.25">
      <c r="B188" s="34">
        <v>44867</v>
      </c>
      <c r="C188" s="133">
        <v>18.108000000000001</v>
      </c>
      <c r="D188" s="210">
        <v>0.59299999999999997</v>
      </c>
      <c r="E188" s="144"/>
      <c r="F188" s="53"/>
      <c r="G188" s="18"/>
      <c r="H188" s="261"/>
      <c r="I188" s="213">
        <v>7.0000000000000007E-2</v>
      </c>
      <c r="J188" s="195">
        <v>3.9E-2</v>
      </c>
      <c r="K188" s="171"/>
      <c r="L188" s="229"/>
      <c r="M188" s="197">
        <v>0.42</v>
      </c>
      <c r="N188" s="198">
        <v>1.8560000000000001</v>
      </c>
      <c r="P188" s="152">
        <v>21.085999999999999</v>
      </c>
      <c r="Y188" s="42"/>
    </row>
    <row r="189" spans="2:25" x14ac:dyDescent="0.25">
      <c r="B189" s="34">
        <v>44869</v>
      </c>
      <c r="C189" s="133">
        <v>16.489999999999998</v>
      </c>
      <c r="D189" s="210"/>
      <c r="E189" s="144"/>
      <c r="F189" s="53"/>
      <c r="G189" s="18"/>
      <c r="H189" s="261"/>
      <c r="I189" s="213">
        <v>7.1999999999999995E-2</v>
      </c>
      <c r="J189" s="195">
        <v>4.1000000000000002E-2</v>
      </c>
      <c r="K189" s="171"/>
      <c r="L189" s="229"/>
      <c r="M189" s="197">
        <v>0.64</v>
      </c>
      <c r="N189" s="198">
        <v>2.3490000000000002</v>
      </c>
      <c r="P189" s="152">
        <v>19.591000000000001</v>
      </c>
      <c r="Y189" s="42"/>
    </row>
    <row r="190" spans="2:25" x14ac:dyDescent="0.25">
      <c r="B190" s="34">
        <v>44872</v>
      </c>
      <c r="C190" s="133">
        <v>14.897</v>
      </c>
      <c r="D190" s="210">
        <v>0.42099999999999999</v>
      </c>
      <c r="E190" s="144"/>
      <c r="F190" s="53"/>
      <c r="G190" s="18"/>
      <c r="H190" s="261"/>
      <c r="I190" s="213">
        <v>9.0999999999999998E-2</v>
      </c>
      <c r="J190" s="195">
        <v>3.5999999999999997E-2</v>
      </c>
      <c r="K190" s="171"/>
      <c r="L190" s="229"/>
      <c r="M190" s="197">
        <v>0.50700000000000001</v>
      </c>
      <c r="N190" s="198">
        <v>2.7149999999999999</v>
      </c>
      <c r="P190" s="152">
        <v>18.667000000000002</v>
      </c>
      <c r="Y190" s="42"/>
    </row>
    <row r="191" spans="2:25" x14ac:dyDescent="0.25">
      <c r="B191" s="34">
        <v>44875</v>
      </c>
      <c r="C191" s="133">
        <v>34.402000000000001</v>
      </c>
      <c r="D191" s="210"/>
      <c r="E191" s="144"/>
      <c r="F191" s="53"/>
      <c r="G191" s="18"/>
      <c r="H191" s="261"/>
      <c r="I191" s="213">
        <v>0.125</v>
      </c>
      <c r="J191" s="195">
        <v>4.3999999999999997E-2</v>
      </c>
      <c r="K191" s="171"/>
      <c r="L191" s="229"/>
      <c r="M191" s="197">
        <v>0.57899999999999996</v>
      </c>
      <c r="N191" s="198">
        <v>2.246</v>
      </c>
      <c r="P191" s="152">
        <v>37.396000000000001</v>
      </c>
      <c r="Q191" t="s">
        <v>209</v>
      </c>
      <c r="Y191" s="42"/>
    </row>
    <row r="192" spans="2:25" x14ac:dyDescent="0.25">
      <c r="B192" s="34">
        <v>44879</v>
      </c>
      <c r="C192" s="133">
        <v>12.965</v>
      </c>
      <c r="D192" s="210">
        <v>0.52200000000000002</v>
      </c>
      <c r="E192" s="144"/>
      <c r="F192" s="53"/>
      <c r="G192" s="18"/>
      <c r="H192" s="261"/>
      <c r="I192" s="213">
        <v>0.13300000000000001</v>
      </c>
      <c r="J192" s="195">
        <v>8.7999999999999995E-2</v>
      </c>
      <c r="K192" s="171"/>
      <c r="L192" s="229"/>
      <c r="M192" s="197">
        <v>0.19800000000000001</v>
      </c>
      <c r="N192" s="198" t="s">
        <v>37</v>
      </c>
      <c r="P192" s="152">
        <v>13.885999999999999</v>
      </c>
      <c r="Y192" s="42"/>
    </row>
    <row r="193" spans="2:25" x14ac:dyDescent="0.25">
      <c r="B193" s="34">
        <v>44882</v>
      </c>
      <c r="C193" s="133">
        <v>23.004999999999999</v>
      </c>
      <c r="D193" s="210"/>
      <c r="E193" s="144"/>
      <c r="F193" s="53"/>
      <c r="G193" s="18"/>
      <c r="H193" s="261"/>
      <c r="I193" s="213">
        <v>0.11700000000000001</v>
      </c>
      <c r="J193" s="195">
        <v>6.7000000000000004E-2</v>
      </c>
      <c r="K193" s="171"/>
      <c r="L193" s="229"/>
      <c r="M193" s="197">
        <v>0.13300000000000001</v>
      </c>
      <c r="N193" s="198" t="s">
        <v>37</v>
      </c>
      <c r="P193" s="152">
        <v>23.321999999999999</v>
      </c>
      <c r="Y193" s="42"/>
    </row>
    <row r="194" spans="2:25" x14ac:dyDescent="0.25">
      <c r="B194" s="34">
        <v>44886</v>
      </c>
      <c r="C194" s="133">
        <v>17.594000000000001</v>
      </c>
      <c r="D194" s="210">
        <v>0.41699999999999998</v>
      </c>
      <c r="E194" s="144"/>
      <c r="F194" s="53"/>
      <c r="G194" s="18"/>
      <c r="H194" s="261"/>
      <c r="I194" s="213">
        <v>0.10100000000000001</v>
      </c>
      <c r="J194" s="195">
        <v>3.7999999999999999E-2</v>
      </c>
      <c r="K194" s="171"/>
      <c r="L194" s="229"/>
      <c r="M194" s="197">
        <v>9.2999999999999999E-2</v>
      </c>
      <c r="N194" s="198" t="s">
        <v>37</v>
      </c>
      <c r="P194" s="152">
        <v>18.242999999999999</v>
      </c>
      <c r="Y194" s="42"/>
    </row>
    <row r="195" spans="2:25" x14ac:dyDescent="0.25">
      <c r="B195" s="34">
        <v>44889</v>
      </c>
      <c r="C195" s="133">
        <v>17.256</v>
      </c>
      <c r="D195" s="210"/>
      <c r="E195" s="144"/>
      <c r="F195" s="53"/>
      <c r="G195" s="18"/>
      <c r="H195" s="261"/>
      <c r="I195" s="213">
        <v>4.7E-2</v>
      </c>
      <c r="J195" s="195">
        <v>4.5999999999999999E-2</v>
      </c>
      <c r="K195" s="171"/>
      <c r="L195" s="229"/>
      <c r="M195" s="197">
        <v>0.28799999999999998</v>
      </c>
      <c r="N195" s="198" t="s">
        <v>37</v>
      </c>
      <c r="P195" s="152">
        <v>17.635999999999999</v>
      </c>
      <c r="Y195" s="42"/>
    </row>
    <row r="196" spans="2:25" x14ac:dyDescent="0.25">
      <c r="B196" s="34">
        <v>44893</v>
      </c>
      <c r="C196" s="133">
        <v>15.497999999999999</v>
      </c>
      <c r="D196" s="210">
        <v>0.32100000000000001</v>
      </c>
      <c r="E196" s="144"/>
      <c r="F196" s="53"/>
      <c r="G196" s="18"/>
      <c r="H196" s="261"/>
      <c r="I196" s="213">
        <v>4.3999999999999997E-2</v>
      </c>
      <c r="J196" s="195">
        <v>4.4999999999999998E-2</v>
      </c>
      <c r="K196" s="171"/>
      <c r="L196" s="229"/>
      <c r="M196" s="197">
        <v>0.24</v>
      </c>
      <c r="N196" s="198" t="s">
        <v>37</v>
      </c>
      <c r="P196" s="152">
        <v>16.148</v>
      </c>
      <c r="Y196" s="42"/>
    </row>
    <row r="197" spans="2:25" x14ac:dyDescent="0.25">
      <c r="B197" s="34">
        <v>44896</v>
      </c>
      <c r="C197" s="133">
        <v>20.812000000000001</v>
      </c>
      <c r="D197" s="210"/>
      <c r="E197" s="144"/>
      <c r="F197" s="53"/>
      <c r="G197" s="18"/>
      <c r="H197" s="261"/>
      <c r="I197" s="213">
        <v>4.8000000000000001E-2</v>
      </c>
      <c r="J197" s="195">
        <v>0.04</v>
      </c>
      <c r="K197" s="171"/>
      <c r="L197" s="229"/>
      <c r="M197" s="197">
        <v>0.23799999999999999</v>
      </c>
      <c r="N197" s="198" t="s">
        <v>37</v>
      </c>
      <c r="P197" s="152">
        <v>21.138000000000002</v>
      </c>
      <c r="Y197" s="42"/>
    </row>
    <row r="198" spans="2:25" x14ac:dyDescent="0.25">
      <c r="B198" s="34">
        <v>44900</v>
      </c>
      <c r="C198" s="133">
        <v>13.629</v>
      </c>
      <c r="D198" s="210">
        <v>0.93300000000000005</v>
      </c>
      <c r="E198" s="144"/>
      <c r="F198" s="53"/>
      <c r="G198" s="18"/>
      <c r="H198" s="261"/>
      <c r="I198" s="213">
        <v>7.3999999999999996E-2</v>
      </c>
      <c r="J198" s="195">
        <v>7.3999999999999996E-2</v>
      </c>
      <c r="K198" s="171"/>
      <c r="L198" s="229"/>
      <c r="M198" s="197">
        <v>0.81</v>
      </c>
      <c r="N198" s="198" t="s">
        <v>37</v>
      </c>
      <c r="P198" s="152">
        <v>15.519</v>
      </c>
      <c r="Q198" t="s">
        <v>212</v>
      </c>
      <c r="Y198" s="42"/>
    </row>
    <row r="199" spans="2:25" x14ac:dyDescent="0.25">
      <c r="B199" s="34">
        <v>44902</v>
      </c>
      <c r="C199" s="133">
        <v>8.2669999999999995</v>
      </c>
      <c r="D199" s="210"/>
      <c r="E199" s="144"/>
      <c r="F199" s="53"/>
      <c r="G199" s="18"/>
      <c r="H199" s="261"/>
      <c r="I199" s="213">
        <v>8.2000000000000003E-2</v>
      </c>
      <c r="J199" s="195">
        <v>0.19800000000000001</v>
      </c>
      <c r="K199" s="171"/>
      <c r="L199" s="229"/>
      <c r="M199" s="197">
        <v>0.42499999999999999</v>
      </c>
      <c r="N199" s="198" t="s">
        <v>37</v>
      </c>
      <c r="P199" s="152">
        <v>8.9719999999999995</v>
      </c>
      <c r="Y199" s="42"/>
    </row>
    <row r="200" spans="2:25" x14ac:dyDescent="0.25">
      <c r="B200" s="34">
        <v>44907</v>
      </c>
      <c r="C200" s="133">
        <v>16.849</v>
      </c>
      <c r="D200" s="210">
        <v>0.51700000000000002</v>
      </c>
      <c r="E200" s="144"/>
      <c r="F200" s="53"/>
      <c r="G200" s="18"/>
      <c r="H200" s="261"/>
      <c r="I200" s="213">
        <v>7.8E-2</v>
      </c>
      <c r="J200" s="195">
        <v>9.2999999999999999E-2</v>
      </c>
      <c r="K200" s="171"/>
      <c r="L200" s="229"/>
      <c r="M200" s="197">
        <v>0.32700000000000001</v>
      </c>
      <c r="N200" s="198" t="s">
        <v>37</v>
      </c>
      <c r="P200" s="152">
        <v>17.864999999999998</v>
      </c>
      <c r="Y200" s="42"/>
    </row>
    <row r="201" spans="2:25" x14ac:dyDescent="0.25">
      <c r="B201" s="34">
        <v>44910</v>
      </c>
      <c r="C201" s="133">
        <v>31.486999999999998</v>
      </c>
      <c r="D201" s="210"/>
      <c r="E201" s="144"/>
      <c r="F201" s="53"/>
      <c r="G201" s="18"/>
      <c r="H201" s="261"/>
      <c r="I201" s="213">
        <v>5.6000000000000001E-2</v>
      </c>
      <c r="J201" s="195">
        <v>7.0000000000000007E-2</v>
      </c>
      <c r="K201" s="171"/>
      <c r="L201" s="229"/>
      <c r="M201" s="197">
        <v>0.33700000000000002</v>
      </c>
      <c r="N201" s="198" t="s">
        <v>37</v>
      </c>
      <c r="P201" s="152">
        <v>31.95</v>
      </c>
      <c r="Q201" t="s">
        <v>213</v>
      </c>
      <c r="Y201" s="42"/>
    </row>
    <row r="202" spans="2:25" x14ac:dyDescent="0.25">
      <c r="B202" s="34">
        <v>44914</v>
      </c>
      <c r="C202" s="133">
        <v>13.481</v>
      </c>
      <c r="D202" s="210">
        <v>0.34300000000000003</v>
      </c>
      <c r="E202" s="144"/>
      <c r="F202" s="53"/>
      <c r="G202" s="18"/>
      <c r="H202" s="261"/>
      <c r="I202" s="213">
        <v>7.0000000000000007E-2</v>
      </c>
      <c r="J202" s="195">
        <v>0.09</v>
      </c>
      <c r="K202" s="171"/>
      <c r="L202" s="229"/>
      <c r="M202" s="197">
        <v>0.20399999999999999</v>
      </c>
      <c r="N202" s="198" t="s">
        <v>37</v>
      </c>
      <c r="P202" s="152">
        <v>13.846</v>
      </c>
      <c r="Y202" s="42"/>
    </row>
    <row r="203" spans="2:25" x14ac:dyDescent="0.25">
      <c r="B203" s="34">
        <v>44917</v>
      </c>
      <c r="C203" s="133">
        <v>19.22</v>
      </c>
      <c r="D203" s="210"/>
      <c r="E203" s="144"/>
      <c r="F203" s="53"/>
      <c r="G203" s="18"/>
      <c r="H203" s="261"/>
      <c r="I203" s="213">
        <v>6.6000000000000003E-2</v>
      </c>
      <c r="J203" s="195">
        <v>7.2999999999999995E-2</v>
      </c>
      <c r="K203" s="171"/>
      <c r="L203" s="229"/>
      <c r="M203" s="197">
        <v>0.45100000000000001</v>
      </c>
      <c r="N203" s="198" t="s">
        <v>37</v>
      </c>
      <c r="P203" s="152">
        <v>19.809000000000001</v>
      </c>
      <c r="Y203" s="42"/>
    </row>
    <row r="204" spans="2:25" x14ac:dyDescent="0.25">
      <c r="B204" s="34">
        <v>44922</v>
      </c>
      <c r="C204" s="133">
        <v>10.585000000000001</v>
      </c>
      <c r="D204" s="210">
        <v>0.61399999999999999</v>
      </c>
      <c r="E204" s="144"/>
      <c r="F204" s="53"/>
      <c r="G204" s="18"/>
      <c r="H204" s="261"/>
      <c r="I204" s="213">
        <v>6.2E-2</v>
      </c>
      <c r="J204" s="195">
        <v>9.9000000000000005E-2</v>
      </c>
      <c r="K204" s="171"/>
      <c r="L204" s="229"/>
      <c r="M204" s="197">
        <v>0.126</v>
      </c>
      <c r="N204" s="198" t="s">
        <v>37</v>
      </c>
      <c r="P204" s="152">
        <v>10.872</v>
      </c>
      <c r="Y204" s="42"/>
    </row>
    <row r="205" spans="2:25" x14ac:dyDescent="0.25">
      <c r="B205" s="34">
        <v>44924</v>
      </c>
      <c r="C205" s="133">
        <v>15.340999999999999</v>
      </c>
      <c r="D205" s="210"/>
      <c r="E205" s="144"/>
      <c r="F205" s="53"/>
      <c r="G205" s="18"/>
      <c r="H205" s="261"/>
      <c r="I205" s="213">
        <v>0.1</v>
      </c>
      <c r="J205" s="195">
        <v>0.11700000000000001</v>
      </c>
      <c r="K205" s="171"/>
      <c r="L205" s="229"/>
      <c r="M205" s="197">
        <v>0.06</v>
      </c>
      <c r="N205" s="198" t="s">
        <v>37</v>
      </c>
      <c r="P205" s="152">
        <v>15.619</v>
      </c>
      <c r="Y205" s="42"/>
    </row>
    <row r="206" spans="2:25" x14ac:dyDescent="0.25">
      <c r="B206" s="285">
        <v>44929</v>
      </c>
      <c r="C206" s="133">
        <v>5.6289999999999996</v>
      </c>
      <c r="D206" s="210">
        <v>0.88200000000000001</v>
      </c>
      <c r="E206" s="144"/>
      <c r="F206" s="211"/>
      <c r="G206" s="139"/>
      <c r="H206" s="140"/>
      <c r="I206" s="213">
        <v>7.5999999999999998E-2</v>
      </c>
      <c r="J206" s="195">
        <v>8.4000000000000005E-2</v>
      </c>
      <c r="K206" s="171"/>
      <c r="L206" s="229"/>
      <c r="M206" s="197">
        <v>5.2999999999999999E-2</v>
      </c>
      <c r="N206" s="198" t="s">
        <v>37</v>
      </c>
      <c r="O206" s="212"/>
      <c r="P206" s="152">
        <v>5.843</v>
      </c>
      <c r="Y206" s="42"/>
    </row>
    <row r="207" spans="2:25" x14ac:dyDescent="0.25">
      <c r="B207" s="285">
        <v>44930</v>
      </c>
      <c r="C207" s="133">
        <v>8.6539999999999999</v>
      </c>
      <c r="D207" s="210"/>
      <c r="E207" s="144"/>
      <c r="F207" s="211"/>
      <c r="G207" s="139"/>
      <c r="H207" s="140"/>
      <c r="I207" s="213">
        <v>0.107</v>
      </c>
      <c r="J207" s="195">
        <v>6.6000000000000003E-2</v>
      </c>
      <c r="K207" s="171"/>
      <c r="L207" s="229"/>
      <c r="M207" s="197">
        <v>0.10100000000000001</v>
      </c>
      <c r="N207" s="198" t="s">
        <v>37</v>
      </c>
      <c r="O207" s="212"/>
      <c r="P207" s="152">
        <v>8.9290000000000003</v>
      </c>
      <c r="Y207" s="42"/>
    </row>
    <row r="208" spans="2:25" x14ac:dyDescent="0.25">
      <c r="B208" s="34">
        <v>44935</v>
      </c>
      <c r="C208" s="133">
        <v>13.866</v>
      </c>
      <c r="D208" s="210">
        <v>0.60299999999999998</v>
      </c>
      <c r="E208" s="144"/>
      <c r="F208" s="53"/>
      <c r="G208" s="18"/>
      <c r="H208" s="261"/>
      <c r="I208" s="213">
        <v>4.8000000000000001E-2</v>
      </c>
      <c r="J208" s="195">
        <v>6.4000000000000001E-2</v>
      </c>
      <c r="K208" s="171"/>
      <c r="L208" s="229"/>
      <c r="M208" s="197">
        <v>7.1999999999999995E-2</v>
      </c>
      <c r="N208" s="198" t="s">
        <v>37</v>
      </c>
      <c r="P208" s="152">
        <v>14.051</v>
      </c>
    </row>
    <row r="209" spans="2:17" x14ac:dyDescent="0.25">
      <c r="B209" s="285">
        <v>44938</v>
      </c>
      <c r="C209" s="133">
        <v>24.015000000000001</v>
      </c>
      <c r="D209" s="210"/>
      <c r="E209" s="144"/>
      <c r="F209" s="211"/>
      <c r="G209" s="139"/>
      <c r="H209" s="140"/>
      <c r="I209" s="213">
        <v>3.7999999999999999E-2</v>
      </c>
      <c r="J209" s="195">
        <v>4.3999999999999997E-2</v>
      </c>
      <c r="K209" s="171"/>
      <c r="L209" s="229"/>
      <c r="M209" s="197">
        <v>6.4000000000000001E-2</v>
      </c>
      <c r="N209" s="198" t="s">
        <v>37</v>
      </c>
      <c r="O209" s="212"/>
      <c r="P209" s="152">
        <v>24.161000000000001</v>
      </c>
    </row>
    <row r="210" spans="2:17" x14ac:dyDescent="0.25">
      <c r="B210" s="34">
        <v>44942</v>
      </c>
      <c r="C210" s="133">
        <v>6.35</v>
      </c>
      <c r="D210" s="210">
        <v>0.67600000000000005</v>
      </c>
      <c r="E210" s="144"/>
      <c r="F210" s="211"/>
      <c r="G210" s="139"/>
      <c r="H210" s="140"/>
      <c r="I210" s="213">
        <v>3.7999999999999999E-2</v>
      </c>
      <c r="J210" s="195">
        <v>5.8999999999999997E-2</v>
      </c>
      <c r="K210" s="171"/>
      <c r="L210" s="229"/>
      <c r="M210" s="197">
        <v>0.115</v>
      </c>
      <c r="N210" s="198" t="s">
        <v>37</v>
      </c>
      <c r="O210" s="212"/>
      <c r="P210" s="152">
        <v>6.5620000000000003</v>
      </c>
    </row>
    <row r="211" spans="2:17" x14ac:dyDescent="0.25">
      <c r="B211" s="34">
        <v>44945</v>
      </c>
      <c r="C211" s="133">
        <v>13.71</v>
      </c>
      <c r="D211" s="210"/>
      <c r="E211" s="144"/>
      <c r="F211" s="53"/>
      <c r="G211" s="18"/>
      <c r="H211" s="261"/>
      <c r="I211" s="213">
        <v>3.6999999999999998E-2</v>
      </c>
      <c r="J211" s="195">
        <v>5.2999999999999999E-2</v>
      </c>
      <c r="K211" s="171"/>
      <c r="L211" s="229"/>
      <c r="M211" s="197">
        <v>0.112</v>
      </c>
      <c r="N211" s="198" t="s">
        <v>37</v>
      </c>
      <c r="P211" s="152">
        <v>13.913</v>
      </c>
    </row>
    <row r="212" spans="2:17" x14ac:dyDescent="0.25">
      <c r="B212" s="285">
        <v>44949</v>
      </c>
      <c r="C212" s="133">
        <v>4.5049999999999999</v>
      </c>
      <c r="D212" s="210">
        <v>0.55000000000000004</v>
      </c>
      <c r="E212" s="144"/>
      <c r="F212" s="211"/>
      <c r="G212" s="139"/>
      <c r="H212" s="140"/>
      <c r="I212" s="213">
        <v>0.03</v>
      </c>
      <c r="J212" s="195">
        <v>1.4999999999999999E-2</v>
      </c>
      <c r="K212" s="171"/>
      <c r="L212" s="229"/>
      <c r="M212" s="197">
        <v>8.4000000000000005E-2</v>
      </c>
      <c r="N212" s="198" t="s">
        <v>37</v>
      </c>
      <c r="O212" s="212"/>
      <c r="P212" s="152">
        <v>4.633</v>
      </c>
    </row>
    <row r="213" spans="2:17" x14ac:dyDescent="0.25">
      <c r="B213" s="34">
        <v>44952</v>
      </c>
      <c r="C213" s="133">
        <v>12.349</v>
      </c>
      <c r="D213" s="210"/>
      <c r="E213" s="144"/>
      <c r="F213" s="53"/>
      <c r="G213" s="18"/>
      <c r="H213" s="261"/>
      <c r="I213" s="213">
        <v>4.9000000000000002E-2</v>
      </c>
      <c r="J213" s="195">
        <v>0.10199999999999999</v>
      </c>
      <c r="K213" s="171"/>
      <c r="L213" s="229"/>
      <c r="M213" s="197">
        <v>0.151</v>
      </c>
      <c r="N213" s="198" t="s">
        <v>37</v>
      </c>
      <c r="P213" s="152">
        <v>12.651</v>
      </c>
    </row>
    <row r="214" spans="2:17" x14ac:dyDescent="0.25">
      <c r="B214" s="34">
        <v>44956</v>
      </c>
      <c r="C214" s="133">
        <v>12.413</v>
      </c>
      <c r="D214" s="210">
        <v>0.1</v>
      </c>
      <c r="E214" s="144"/>
      <c r="F214" s="53"/>
      <c r="G214" s="18"/>
      <c r="H214" s="261"/>
      <c r="I214" s="213">
        <v>7.5999999999999998E-2</v>
      </c>
      <c r="J214" s="195">
        <v>6.7000000000000004E-2</v>
      </c>
      <c r="K214" s="171"/>
      <c r="L214" s="229"/>
      <c r="M214" s="197">
        <v>0.107</v>
      </c>
      <c r="N214" s="198" t="s">
        <v>37</v>
      </c>
      <c r="P214" s="152">
        <v>12.663</v>
      </c>
    </row>
    <row r="215" spans="2:17" x14ac:dyDescent="0.25">
      <c r="B215" s="285">
        <v>44959</v>
      </c>
      <c r="C215" s="133">
        <v>5.548</v>
      </c>
      <c r="D215" s="210"/>
      <c r="E215" s="144"/>
      <c r="F215" s="211"/>
      <c r="G215" s="139"/>
      <c r="H215" s="140"/>
      <c r="I215" s="213">
        <v>3.9E-2</v>
      </c>
      <c r="J215" s="195">
        <v>6.2E-2</v>
      </c>
      <c r="K215" s="171"/>
      <c r="L215" s="229"/>
      <c r="M215" s="197">
        <v>9.8000000000000004E-2</v>
      </c>
      <c r="N215" s="198" t="s">
        <v>37</v>
      </c>
      <c r="O215" s="212"/>
      <c r="P215" s="152">
        <v>5.7480000000000002</v>
      </c>
    </row>
    <row r="216" spans="2:17" x14ac:dyDescent="0.25">
      <c r="B216" s="34">
        <v>44963</v>
      </c>
      <c r="C216" s="133">
        <v>3.7469999999999999</v>
      </c>
      <c r="D216" s="210">
        <v>0.30399999999999999</v>
      </c>
      <c r="E216" s="144"/>
      <c r="F216" s="211"/>
      <c r="G216" s="139"/>
      <c r="H216" s="140"/>
      <c r="I216" s="213">
        <v>6.0999999999999999E-2</v>
      </c>
      <c r="J216" s="195">
        <v>0.06</v>
      </c>
      <c r="K216" s="171"/>
      <c r="L216" s="229"/>
      <c r="M216" s="197">
        <v>9.9000000000000005E-2</v>
      </c>
      <c r="N216" s="198" t="s">
        <v>37</v>
      </c>
      <c r="P216" s="152">
        <v>3.9670000000000001</v>
      </c>
    </row>
    <row r="217" spans="2:17" x14ac:dyDescent="0.25">
      <c r="B217" s="34">
        <v>44966</v>
      </c>
      <c r="C217" s="133">
        <v>22.271000000000001</v>
      </c>
      <c r="D217" s="210"/>
      <c r="E217" s="144"/>
      <c r="F217" s="53"/>
      <c r="G217" s="18"/>
      <c r="H217" s="261"/>
      <c r="I217" s="213">
        <v>6.3E-2</v>
      </c>
      <c r="J217" s="195">
        <v>9.4E-2</v>
      </c>
      <c r="K217" s="171"/>
      <c r="L217" s="229"/>
      <c r="M217" s="197">
        <v>8.5000000000000006E-2</v>
      </c>
      <c r="N217" s="198" t="s">
        <v>37</v>
      </c>
      <c r="P217" s="152">
        <v>22.513000000000002</v>
      </c>
      <c r="Q217" t="s">
        <v>215</v>
      </c>
    </row>
    <row r="218" spans="2:17" x14ac:dyDescent="0.25">
      <c r="B218" s="285">
        <v>44970</v>
      </c>
      <c r="C218" s="133">
        <v>10.253</v>
      </c>
      <c r="D218" s="210">
        <v>0.47599999999999998</v>
      </c>
      <c r="E218" s="144"/>
      <c r="F218" s="211"/>
      <c r="G218" s="139"/>
      <c r="H218" s="140"/>
      <c r="I218" s="213">
        <v>9.7000000000000003E-2</v>
      </c>
      <c r="J218" s="195">
        <v>2.5999999999999999E-2</v>
      </c>
      <c r="K218" s="171"/>
      <c r="L218" s="229"/>
      <c r="M218" s="197">
        <v>8.1000000000000003E-2</v>
      </c>
      <c r="N218" s="198" t="s">
        <v>37</v>
      </c>
      <c r="O218" s="212"/>
      <c r="P218" s="152">
        <v>10.457000000000001</v>
      </c>
    </row>
    <row r="219" spans="2:17" x14ac:dyDescent="0.25">
      <c r="B219" s="34">
        <v>44972</v>
      </c>
      <c r="C219" s="133">
        <v>7.8490000000000002</v>
      </c>
      <c r="D219" s="210">
        <v>0.40799999999999997</v>
      </c>
      <c r="E219" s="144">
        <v>0.23</v>
      </c>
      <c r="F219" s="211"/>
      <c r="G219" s="139" t="s">
        <v>37</v>
      </c>
      <c r="H219" s="140" t="s">
        <v>37</v>
      </c>
      <c r="I219" s="213">
        <v>5.6000000000000001E-2</v>
      </c>
      <c r="J219" s="195">
        <v>4.7E-2</v>
      </c>
      <c r="K219" s="171" t="s">
        <v>199</v>
      </c>
      <c r="L219" s="229" t="s">
        <v>37</v>
      </c>
      <c r="M219" s="197">
        <v>4.9000000000000002E-2</v>
      </c>
      <c r="N219" s="198" t="s">
        <v>37</v>
      </c>
      <c r="O219" s="212"/>
      <c r="P219" s="152">
        <v>8.6379999999999999</v>
      </c>
    </row>
    <row r="220" spans="2:17" x14ac:dyDescent="0.25">
      <c r="B220" s="34">
        <v>44974</v>
      </c>
      <c r="C220" s="133">
        <v>3.395</v>
      </c>
      <c r="D220" s="210">
        <v>0.45900000000000002</v>
      </c>
      <c r="E220" s="144">
        <v>0.24199999999999999</v>
      </c>
      <c r="F220" s="53"/>
      <c r="G220" s="18"/>
      <c r="H220" s="261"/>
      <c r="I220" s="213">
        <v>0.06</v>
      </c>
      <c r="J220" s="195">
        <v>3.5999999999999997E-2</v>
      </c>
      <c r="K220" s="171" t="s">
        <v>199</v>
      </c>
      <c r="L220" s="229"/>
      <c r="M220" s="197">
        <v>0.104</v>
      </c>
      <c r="N220" s="198"/>
      <c r="P220" s="152">
        <v>4.2969999999999997</v>
      </c>
    </row>
    <row r="221" spans="2:17" x14ac:dyDescent="0.25">
      <c r="B221" s="285">
        <v>44977</v>
      </c>
      <c r="C221" s="133">
        <v>10.295</v>
      </c>
      <c r="D221" s="210">
        <v>0.314</v>
      </c>
      <c r="E221" s="144">
        <v>0.16</v>
      </c>
      <c r="F221" s="211"/>
      <c r="G221" s="139"/>
      <c r="H221" s="140"/>
      <c r="I221" s="213">
        <v>4.7E-2</v>
      </c>
      <c r="J221" s="195">
        <v>5.1999999999999998E-2</v>
      </c>
      <c r="K221" s="171" t="s">
        <v>199</v>
      </c>
      <c r="L221" s="229"/>
      <c r="M221" s="197">
        <v>1.2999999999999999E-2</v>
      </c>
      <c r="N221" s="198"/>
      <c r="O221" s="212"/>
      <c r="P221" s="152">
        <v>10.881</v>
      </c>
    </row>
    <row r="222" spans="2:17" ht="14.25" customHeight="1" x14ac:dyDescent="0.25">
      <c r="B222" s="34">
        <v>44979</v>
      </c>
      <c r="C222" s="133">
        <v>8.1210000000000004</v>
      </c>
      <c r="D222" s="210">
        <v>0.23799999999999999</v>
      </c>
      <c r="E222" s="144">
        <v>0.111</v>
      </c>
      <c r="F222" s="211"/>
      <c r="G222" s="139" t="s">
        <v>37</v>
      </c>
      <c r="H222" s="140" t="s">
        <v>37</v>
      </c>
      <c r="I222" s="213">
        <v>4.2999999999999997E-2</v>
      </c>
      <c r="J222" s="195">
        <v>3.7999999999999999E-2</v>
      </c>
      <c r="K222" s="171" t="s">
        <v>199</v>
      </c>
      <c r="L222" s="229" t="s">
        <v>37</v>
      </c>
      <c r="M222" s="197">
        <v>1.2E-2</v>
      </c>
      <c r="N222" s="198" t="s">
        <v>37</v>
      </c>
      <c r="P222" s="152">
        <v>8.5630000000000006</v>
      </c>
    </row>
    <row r="223" spans="2:17" x14ac:dyDescent="0.25">
      <c r="B223" s="34">
        <v>44981</v>
      </c>
      <c r="C223" s="133">
        <v>7.2160000000000002</v>
      </c>
      <c r="D223" s="210">
        <v>0.441</v>
      </c>
      <c r="E223" s="144">
        <v>0.249</v>
      </c>
      <c r="F223" s="53"/>
      <c r="G223" s="18"/>
      <c r="H223" s="261"/>
      <c r="I223" s="213">
        <v>0.52900000000000003</v>
      </c>
      <c r="J223" s="195">
        <v>0.32100000000000001</v>
      </c>
      <c r="K223" s="171" t="s">
        <v>199</v>
      </c>
      <c r="L223" s="229"/>
      <c r="M223" s="197">
        <v>0.20799999999999999</v>
      </c>
      <c r="N223" s="198"/>
      <c r="P223" s="152">
        <v>8.9649999999999999</v>
      </c>
    </row>
    <row r="224" spans="2:17" x14ac:dyDescent="0.25">
      <c r="B224" s="285">
        <v>44984</v>
      </c>
      <c r="C224" s="133">
        <v>4.109</v>
      </c>
      <c r="D224" s="210">
        <v>0.114</v>
      </c>
      <c r="E224" s="144">
        <v>8.2000000000000003E-2</v>
      </c>
      <c r="F224" s="211"/>
      <c r="G224" s="139" t="s">
        <v>37</v>
      </c>
      <c r="H224" s="140" t="s">
        <v>37</v>
      </c>
      <c r="I224" s="213">
        <v>1.0999999999999999E-2</v>
      </c>
      <c r="J224" s="195">
        <v>4.0000000000000001E-3</v>
      </c>
      <c r="K224" s="171" t="s">
        <v>199</v>
      </c>
      <c r="L224" s="229" t="s">
        <v>37</v>
      </c>
      <c r="M224" s="197">
        <v>8.9999999999999993E-3</v>
      </c>
      <c r="N224" s="198" t="s">
        <v>37</v>
      </c>
      <c r="O224" s="212"/>
      <c r="P224" s="152">
        <v>4.3289999999999997</v>
      </c>
    </row>
    <row r="225" spans="2:17" x14ac:dyDescent="0.25">
      <c r="B225" s="34">
        <v>44986</v>
      </c>
      <c r="C225" s="133">
        <v>7.9379999999999997</v>
      </c>
      <c r="D225" s="210">
        <v>0.11</v>
      </c>
      <c r="E225" s="144">
        <v>2.3E-2</v>
      </c>
      <c r="F225" s="211"/>
      <c r="G225" s="139"/>
      <c r="H225" s="140"/>
      <c r="I225" s="213">
        <v>2.5999999999999999E-2</v>
      </c>
      <c r="J225" s="195">
        <v>5.7000000000000002E-2</v>
      </c>
      <c r="K225" s="171" t="s">
        <v>199</v>
      </c>
      <c r="L225" s="229"/>
      <c r="M225" s="197">
        <v>2.9000000000000001E-2</v>
      </c>
      <c r="N225" s="194"/>
      <c r="O225" s="212"/>
      <c r="P225" s="284">
        <v>8.1820000000000004</v>
      </c>
    </row>
    <row r="226" spans="2:17" x14ac:dyDescent="0.25">
      <c r="B226" s="34">
        <v>44988</v>
      </c>
      <c r="C226" s="133">
        <v>9.609</v>
      </c>
      <c r="D226" s="210">
        <v>0.39500000000000002</v>
      </c>
      <c r="E226" s="144">
        <v>0.14399999999999999</v>
      </c>
      <c r="F226" s="53"/>
      <c r="G226" s="18"/>
      <c r="H226" s="261"/>
      <c r="I226" s="213">
        <v>2.3E-2</v>
      </c>
      <c r="J226" s="195">
        <v>4.8000000000000001E-2</v>
      </c>
      <c r="K226" s="171" t="s">
        <v>199</v>
      </c>
      <c r="L226" s="229"/>
      <c r="M226" s="197">
        <v>7.1999999999999995E-2</v>
      </c>
      <c r="N226" s="198"/>
      <c r="P226" s="152">
        <v>10.292</v>
      </c>
    </row>
    <row r="227" spans="2:17" x14ac:dyDescent="0.25">
      <c r="B227" s="285">
        <v>44991</v>
      </c>
      <c r="C227" s="133">
        <v>5.641</v>
      </c>
      <c r="D227" s="210">
        <v>0.12</v>
      </c>
      <c r="E227" s="144">
        <v>1.2E-2</v>
      </c>
      <c r="F227" s="53"/>
      <c r="G227" s="122" t="s">
        <v>37</v>
      </c>
      <c r="H227" s="261" t="s">
        <v>37</v>
      </c>
      <c r="I227" s="213">
        <v>5.8999999999999997E-2</v>
      </c>
      <c r="J227" s="195">
        <v>5.5E-2</v>
      </c>
      <c r="K227" s="171" t="s">
        <v>199</v>
      </c>
      <c r="L227" s="229" t="s">
        <v>37</v>
      </c>
      <c r="M227" s="197">
        <v>0.29899999999999999</v>
      </c>
      <c r="N227" s="198" t="s">
        <v>37</v>
      </c>
      <c r="P227" s="152">
        <v>6.1870000000000003</v>
      </c>
      <c r="Q227" t="s">
        <v>219</v>
      </c>
    </row>
    <row r="228" spans="2:17" x14ac:dyDescent="0.25">
      <c r="B228" s="285">
        <v>44993</v>
      </c>
      <c r="C228" s="133">
        <v>4.452</v>
      </c>
      <c r="D228" s="210">
        <v>9.9000000000000005E-2</v>
      </c>
      <c r="E228" s="144">
        <v>3.2000000000000001E-2</v>
      </c>
      <c r="F228" s="53"/>
      <c r="G228" s="18"/>
      <c r="H228" s="261"/>
      <c r="I228" s="213">
        <v>7.6999999999999999E-2</v>
      </c>
      <c r="J228" s="195">
        <v>5.3999999999999999E-2</v>
      </c>
      <c r="K228" s="171" t="s">
        <v>199</v>
      </c>
      <c r="L228" s="229"/>
      <c r="M228" s="197">
        <v>0.63800000000000001</v>
      </c>
      <c r="N228" s="198"/>
      <c r="P228" s="152">
        <v>5.3520000000000003</v>
      </c>
    </row>
    <row r="229" spans="2:17" x14ac:dyDescent="0.25">
      <c r="B229" s="285">
        <v>44995</v>
      </c>
      <c r="C229" s="133">
        <v>5.4960000000000004</v>
      </c>
      <c r="D229" s="210">
        <v>0.16800000000000001</v>
      </c>
      <c r="E229" s="144">
        <v>3.2000000000000001E-2</v>
      </c>
      <c r="F229" s="53"/>
      <c r="G229" s="18"/>
      <c r="H229" s="261"/>
      <c r="I229" s="213">
        <v>6.9000000000000006E-2</v>
      </c>
      <c r="J229" s="195">
        <v>5.3999999999999999E-2</v>
      </c>
      <c r="K229" s="171" t="s">
        <v>199</v>
      </c>
      <c r="L229" s="229"/>
      <c r="M229" s="197">
        <v>0.67400000000000004</v>
      </c>
      <c r="N229" s="198"/>
      <c r="P229" s="152">
        <v>6.4930000000000003</v>
      </c>
    </row>
    <row r="230" spans="2:17" x14ac:dyDescent="0.25">
      <c r="B230" s="285">
        <v>44998</v>
      </c>
      <c r="C230" s="133">
        <v>1.9279999999999999</v>
      </c>
      <c r="D230" s="210">
        <v>7.9000000000000001E-2</v>
      </c>
      <c r="E230" s="144">
        <v>4.3999999999999997E-2</v>
      </c>
      <c r="F230" s="53"/>
      <c r="G230" s="122" t="s">
        <v>37</v>
      </c>
      <c r="H230" s="261" t="s">
        <v>37</v>
      </c>
      <c r="I230" s="213">
        <v>0.06</v>
      </c>
      <c r="J230" s="195">
        <v>3.2000000000000001E-2</v>
      </c>
      <c r="K230" s="171" t="s">
        <v>199</v>
      </c>
      <c r="L230" s="229" t="s">
        <v>37</v>
      </c>
      <c r="M230" s="197">
        <v>0.28599999999999998</v>
      </c>
      <c r="N230" s="198" t="s">
        <v>37</v>
      </c>
      <c r="P230" s="152">
        <v>2.4289999999999998</v>
      </c>
    </row>
    <row r="231" spans="2:17" x14ac:dyDescent="0.25">
      <c r="B231" s="285">
        <v>45000</v>
      </c>
      <c r="C231" s="133">
        <v>5.4160000000000004</v>
      </c>
      <c r="D231" s="210">
        <v>7.2999999999999995E-2</v>
      </c>
      <c r="E231" s="144">
        <v>0.159</v>
      </c>
      <c r="F231" s="211"/>
      <c r="G231" s="139"/>
      <c r="H231" s="140"/>
      <c r="I231" s="213">
        <v>7.0999999999999994E-2</v>
      </c>
      <c r="J231" s="195">
        <v>4.2000000000000003E-2</v>
      </c>
      <c r="K231" s="171" t="s">
        <v>199</v>
      </c>
      <c r="L231" s="229"/>
      <c r="M231" s="197">
        <v>7.2999999999999995E-2</v>
      </c>
      <c r="N231" s="198"/>
      <c r="O231" s="212"/>
      <c r="P231" s="152">
        <v>5.8330000000000002</v>
      </c>
    </row>
    <row r="232" spans="2:17" x14ac:dyDescent="0.25">
      <c r="B232" s="285">
        <v>45002</v>
      </c>
      <c r="C232" s="133">
        <v>6.2939999999999996</v>
      </c>
      <c r="D232" s="210">
        <v>6.5000000000000002E-2</v>
      </c>
      <c r="E232" s="144">
        <v>9.5000000000000001E-2</v>
      </c>
      <c r="F232" s="211"/>
      <c r="G232" s="139"/>
      <c r="H232" s="140"/>
      <c r="I232" s="213">
        <v>5.8999999999999997E-2</v>
      </c>
      <c r="J232" s="195">
        <v>3.5000000000000003E-2</v>
      </c>
      <c r="K232" s="171" t="s">
        <v>199</v>
      </c>
      <c r="L232" s="229"/>
      <c r="M232" s="197">
        <v>5.0999999999999997E-2</v>
      </c>
      <c r="N232" s="198"/>
      <c r="O232" s="212"/>
      <c r="P232" s="284">
        <v>6.5990000000000002</v>
      </c>
    </row>
    <row r="233" spans="2:17" x14ac:dyDescent="0.25">
      <c r="B233" s="285">
        <v>45005</v>
      </c>
      <c r="C233" s="133">
        <v>10.317</v>
      </c>
      <c r="D233" s="210">
        <v>0.14899999999999999</v>
      </c>
      <c r="E233" s="144">
        <v>0.29199999999999998</v>
      </c>
      <c r="F233" s="211"/>
      <c r="G233" s="139" t="s">
        <v>37</v>
      </c>
      <c r="H233" s="140" t="s">
        <v>37</v>
      </c>
      <c r="I233" s="213">
        <v>6.2E-2</v>
      </c>
      <c r="J233" s="195">
        <v>2.3E-2</v>
      </c>
      <c r="K233" s="171" t="s">
        <v>199</v>
      </c>
      <c r="L233" s="229" t="s">
        <v>37</v>
      </c>
      <c r="M233" s="197">
        <v>0.14599999999999999</v>
      </c>
      <c r="N233" s="198" t="s">
        <v>37</v>
      </c>
      <c r="O233" s="212"/>
      <c r="P233" s="152">
        <v>10.989000000000001</v>
      </c>
    </row>
    <row r="234" spans="2:17" x14ac:dyDescent="0.25">
      <c r="B234" s="285">
        <v>45007</v>
      </c>
      <c r="C234" s="133">
        <v>9.7530000000000001</v>
      </c>
      <c r="D234" s="210">
        <v>0.152</v>
      </c>
      <c r="E234" s="144">
        <v>0.39300000000000002</v>
      </c>
      <c r="F234" s="211"/>
      <c r="G234" s="139"/>
      <c r="H234" s="140"/>
      <c r="I234" s="213">
        <v>4.8000000000000001E-2</v>
      </c>
      <c r="J234" s="195">
        <v>2.7E-2</v>
      </c>
      <c r="K234" s="171" t="s">
        <v>199</v>
      </c>
      <c r="L234" s="229"/>
      <c r="M234" s="197">
        <v>1.7000000000000001E-2</v>
      </c>
      <c r="N234" s="198"/>
      <c r="O234" s="212"/>
      <c r="P234" s="284">
        <v>10.388999999999999</v>
      </c>
    </row>
    <row r="235" spans="2:17" x14ac:dyDescent="0.25">
      <c r="B235" s="285">
        <v>45009</v>
      </c>
      <c r="C235" s="133">
        <v>4.8049999999999997</v>
      </c>
      <c r="D235" s="210">
        <v>0.126</v>
      </c>
      <c r="E235" s="144">
        <v>0.47799999999999998</v>
      </c>
      <c r="F235" s="211"/>
      <c r="G235" s="139"/>
      <c r="H235" s="140"/>
      <c r="I235" s="213">
        <v>0.05</v>
      </c>
      <c r="J235" s="195">
        <v>4.1000000000000002E-2</v>
      </c>
      <c r="K235" s="171" t="s">
        <v>199</v>
      </c>
      <c r="L235" s="229"/>
      <c r="M235" s="197">
        <v>0.14399999999999999</v>
      </c>
      <c r="N235" s="198"/>
      <c r="O235" s="212"/>
      <c r="P235" s="284">
        <v>5.6429999999999998</v>
      </c>
    </row>
    <row r="236" spans="2:17" x14ac:dyDescent="0.25">
      <c r="B236" s="285">
        <v>45012</v>
      </c>
      <c r="C236" s="133">
        <v>3.51</v>
      </c>
      <c r="D236" s="210">
        <v>5.8000000000000003E-2</v>
      </c>
      <c r="E236" s="144">
        <v>0.20399999999999999</v>
      </c>
      <c r="F236" s="211"/>
      <c r="G236" s="139" t="s">
        <v>37</v>
      </c>
      <c r="H236" s="140" t="s">
        <v>37</v>
      </c>
      <c r="I236" s="213">
        <v>4.5999999999999999E-2</v>
      </c>
      <c r="J236" s="195">
        <v>4.8000000000000001E-2</v>
      </c>
      <c r="K236" s="171" t="s">
        <v>199</v>
      </c>
      <c r="L236" s="229" t="s">
        <v>37</v>
      </c>
      <c r="M236" s="197" t="s">
        <v>37</v>
      </c>
      <c r="N236" s="198" t="s">
        <v>37</v>
      </c>
      <c r="O236" s="212"/>
      <c r="P236" s="152">
        <v>3.8660000000000001</v>
      </c>
    </row>
    <row r="237" spans="2:17" x14ac:dyDescent="0.25">
      <c r="B237" s="285">
        <v>45014</v>
      </c>
      <c r="C237" s="133">
        <v>6.31</v>
      </c>
      <c r="D237" s="210">
        <v>5.8000000000000003E-2</v>
      </c>
      <c r="E237" s="144">
        <v>0.155</v>
      </c>
      <c r="F237" s="211"/>
      <c r="G237" s="139"/>
      <c r="H237" s="140"/>
      <c r="I237" s="213">
        <v>0.04</v>
      </c>
      <c r="J237" s="195">
        <v>8.0000000000000002E-3</v>
      </c>
      <c r="K237" s="171" t="s">
        <v>199</v>
      </c>
      <c r="L237" s="229"/>
      <c r="M237" s="197" t="s">
        <v>37</v>
      </c>
      <c r="N237" s="198"/>
      <c r="O237" s="212"/>
      <c r="P237" s="152">
        <v>6.5720000000000001</v>
      </c>
    </row>
    <row r="238" spans="2:17" x14ac:dyDescent="0.25">
      <c r="B238" s="285">
        <v>45016</v>
      </c>
      <c r="C238" s="133">
        <v>6.7779999999999996</v>
      </c>
      <c r="D238" s="210">
        <v>4.2000000000000003E-2</v>
      </c>
      <c r="E238" s="144">
        <v>0.23499999999999999</v>
      </c>
      <c r="F238" s="211"/>
      <c r="G238" s="139"/>
      <c r="H238" s="140"/>
      <c r="I238" s="213">
        <v>4.4999999999999998E-2</v>
      </c>
      <c r="J238" s="195">
        <v>0.04</v>
      </c>
      <c r="K238" s="171" t="s">
        <v>199</v>
      </c>
      <c r="L238" s="229"/>
      <c r="M238" s="197" t="s">
        <v>37</v>
      </c>
      <c r="N238" s="198"/>
      <c r="O238" s="212"/>
      <c r="P238" s="284">
        <v>7.1029999999999998</v>
      </c>
    </row>
    <row r="239" spans="2:17" x14ac:dyDescent="0.25">
      <c r="B239" s="285">
        <v>45019</v>
      </c>
      <c r="C239" s="133">
        <v>6.6509999999999998</v>
      </c>
      <c r="D239" s="210">
        <v>6.3E-2</v>
      </c>
      <c r="E239" s="144">
        <v>0.16300000000000001</v>
      </c>
      <c r="F239" s="211"/>
      <c r="G239" s="139" t="s">
        <v>37</v>
      </c>
      <c r="H239" s="140" t="s">
        <v>37</v>
      </c>
      <c r="I239" s="213">
        <v>0.03</v>
      </c>
      <c r="J239" s="195">
        <v>1.6E-2</v>
      </c>
      <c r="K239" s="258">
        <v>1.1999999999999999E-3</v>
      </c>
      <c r="L239" s="229" t="s">
        <v>37</v>
      </c>
      <c r="M239" s="197" t="s">
        <v>37</v>
      </c>
      <c r="N239" s="198" t="s">
        <v>37</v>
      </c>
      <c r="O239" s="212"/>
      <c r="P239" s="284">
        <v>6.9249999999999998</v>
      </c>
    </row>
    <row r="240" spans="2:17" x14ac:dyDescent="0.25">
      <c r="B240" s="285">
        <v>45020</v>
      </c>
      <c r="C240" s="133">
        <v>6.548</v>
      </c>
      <c r="D240" s="210">
        <v>4.1000000000000002E-2</v>
      </c>
      <c r="E240" s="144">
        <v>0.20399999999999999</v>
      </c>
      <c r="F240" s="211"/>
      <c r="G240" s="139"/>
      <c r="H240" s="140"/>
      <c r="I240" s="213">
        <v>4.2999999999999997E-2</v>
      </c>
      <c r="J240" s="195">
        <v>1.4E-2</v>
      </c>
      <c r="K240" s="258">
        <v>2.8E-3</v>
      </c>
      <c r="L240" s="229"/>
      <c r="M240" s="197" t="s">
        <v>37</v>
      </c>
      <c r="N240" s="198"/>
      <c r="O240" s="212"/>
      <c r="P240" s="152">
        <v>6.8529999999999998</v>
      </c>
    </row>
    <row r="241" spans="2:16" x14ac:dyDescent="0.25">
      <c r="B241" s="285">
        <v>45028</v>
      </c>
      <c r="C241" s="133">
        <v>5.0570000000000004</v>
      </c>
      <c r="D241" s="210">
        <v>4.8000000000000001E-2</v>
      </c>
      <c r="E241" s="144">
        <v>9.4E-2</v>
      </c>
      <c r="F241" s="211"/>
      <c r="G241" s="139" t="s">
        <v>37</v>
      </c>
      <c r="H241" s="140" t="s">
        <v>37</v>
      </c>
      <c r="I241" s="213">
        <v>4.7E-2</v>
      </c>
      <c r="J241" s="195">
        <v>1.7999999999999999E-2</v>
      </c>
      <c r="K241" s="258">
        <v>8.0000000000000004E-4</v>
      </c>
      <c r="L241" s="229" t="s">
        <v>37</v>
      </c>
      <c r="M241" s="197" t="s">
        <v>37</v>
      </c>
      <c r="N241" s="198" t="s">
        <v>37</v>
      </c>
      <c r="O241" s="212"/>
      <c r="P241" s="152">
        <v>5.2640000000000002</v>
      </c>
    </row>
    <row r="242" spans="2:16" x14ac:dyDescent="0.25">
      <c r="B242" s="34">
        <v>45030</v>
      </c>
      <c r="C242" s="133">
        <v>3.121</v>
      </c>
      <c r="D242" s="210">
        <v>4.9000000000000002E-2</v>
      </c>
      <c r="E242" s="144">
        <v>0.109</v>
      </c>
      <c r="F242" s="211"/>
      <c r="G242" s="139"/>
      <c r="H242" s="140"/>
      <c r="I242" s="213">
        <v>0.05</v>
      </c>
      <c r="J242" s="195">
        <v>1.4E-2</v>
      </c>
      <c r="K242" s="171">
        <v>2E-3</v>
      </c>
      <c r="L242" s="229"/>
      <c r="M242" s="197" t="s">
        <v>37</v>
      </c>
      <c r="N242" s="198"/>
      <c r="O242" s="212"/>
      <c r="P242" s="152">
        <v>3.3450000000000002</v>
      </c>
    </row>
    <row r="243" spans="2:16" x14ac:dyDescent="0.25">
      <c r="B243" s="285">
        <v>45033</v>
      </c>
      <c r="C243" s="133">
        <v>1.62</v>
      </c>
      <c r="D243" s="210">
        <v>1.0999999999999999E-2</v>
      </c>
      <c r="E243" s="144">
        <v>3.6999999999999998E-2</v>
      </c>
      <c r="F243" s="211"/>
      <c r="G243" s="139" t="s">
        <v>37</v>
      </c>
      <c r="H243" s="140" t="s">
        <v>37</v>
      </c>
      <c r="I243" s="213">
        <v>0.03</v>
      </c>
      <c r="J243" s="224">
        <v>1E-3</v>
      </c>
      <c r="K243" s="258">
        <v>8.9999999999999998E-4</v>
      </c>
      <c r="L243" s="229" t="s">
        <v>37</v>
      </c>
      <c r="M243" s="197" t="s">
        <v>37</v>
      </c>
      <c r="N243" s="198" t="s">
        <v>37</v>
      </c>
      <c r="O243" s="212"/>
      <c r="P243" s="152">
        <v>1.7</v>
      </c>
    </row>
    <row r="244" spans="2:16" x14ac:dyDescent="0.25">
      <c r="B244" s="285">
        <v>45035</v>
      </c>
      <c r="C244" s="133">
        <v>1.208</v>
      </c>
      <c r="D244" s="210">
        <v>1.9E-2</v>
      </c>
      <c r="E244" s="144">
        <v>3.2000000000000001E-2</v>
      </c>
      <c r="F244" s="211"/>
      <c r="G244" s="139"/>
      <c r="H244" s="140"/>
      <c r="I244" s="213">
        <v>1.0999999999999999E-2</v>
      </c>
      <c r="J244" s="224">
        <v>2E-3</v>
      </c>
      <c r="K244" s="171" t="s">
        <v>199</v>
      </c>
      <c r="L244" s="229"/>
      <c r="M244" s="197" t="s">
        <v>37</v>
      </c>
      <c r="N244" s="198"/>
      <c r="O244" s="212"/>
      <c r="P244" s="284">
        <v>1.272</v>
      </c>
    </row>
    <row r="245" spans="2:16" x14ac:dyDescent="0.25">
      <c r="B245" s="285">
        <v>45037</v>
      </c>
      <c r="C245" s="133">
        <v>2.0579999999999998</v>
      </c>
      <c r="D245" s="210">
        <v>1.2999999999999999E-2</v>
      </c>
      <c r="E245" s="144">
        <v>1.2999999999999999E-2</v>
      </c>
      <c r="F245" s="211"/>
      <c r="G245" s="139"/>
      <c r="H245" s="140"/>
      <c r="I245" s="213">
        <v>1.4999999999999999E-2</v>
      </c>
      <c r="J245" s="224">
        <v>3.0000000000000001E-3</v>
      </c>
      <c r="K245" s="171" t="s">
        <v>199</v>
      </c>
      <c r="L245" s="229"/>
      <c r="M245" s="197">
        <v>5.0000000000000001E-3</v>
      </c>
      <c r="N245" s="198"/>
      <c r="O245" s="212"/>
      <c r="P245" s="284">
        <v>2.1070000000000002</v>
      </c>
    </row>
    <row r="246" spans="2:16" x14ac:dyDescent="0.25">
      <c r="B246" s="285">
        <v>45040</v>
      </c>
      <c r="C246" s="133">
        <v>1.7170000000000001</v>
      </c>
      <c r="D246" s="210" t="s">
        <v>46</v>
      </c>
      <c r="E246" s="144">
        <v>6.0999999999999999E-2</v>
      </c>
      <c r="F246" s="211"/>
      <c r="G246" s="139" t="s">
        <v>37</v>
      </c>
      <c r="H246" s="140" t="s">
        <v>37</v>
      </c>
      <c r="I246" s="213">
        <v>1.2E-2</v>
      </c>
      <c r="J246" s="195">
        <v>1E-3</v>
      </c>
      <c r="K246" s="171" t="s">
        <v>199</v>
      </c>
      <c r="L246" s="229" t="s">
        <v>37</v>
      </c>
      <c r="M246" s="197" t="s">
        <v>37</v>
      </c>
      <c r="N246" s="198" t="s">
        <v>37</v>
      </c>
      <c r="O246" s="212"/>
      <c r="P246" s="284">
        <v>1.7909999999999999</v>
      </c>
    </row>
    <row r="247" spans="2:16" x14ac:dyDescent="0.25">
      <c r="B247" s="285">
        <v>45042</v>
      </c>
      <c r="C247" s="133">
        <v>1.337</v>
      </c>
      <c r="D247" s="210" t="s">
        <v>46</v>
      </c>
      <c r="E247" s="144">
        <v>6.2E-2</v>
      </c>
      <c r="F247" s="211"/>
      <c r="G247" s="139"/>
      <c r="H247" s="140"/>
      <c r="I247" s="213">
        <v>1.6E-2</v>
      </c>
      <c r="J247" s="195">
        <v>0.06</v>
      </c>
      <c r="K247" s="171" t="s">
        <v>199</v>
      </c>
      <c r="L247" s="229"/>
      <c r="M247" s="197" t="s">
        <v>37</v>
      </c>
      <c r="N247" s="198"/>
      <c r="O247" s="212"/>
      <c r="P247" s="284">
        <v>1.421</v>
      </c>
    </row>
    <row r="248" spans="2:16" x14ac:dyDescent="0.25">
      <c r="B248" s="285">
        <v>45044</v>
      </c>
      <c r="C248" s="133">
        <v>1.2889999999999999</v>
      </c>
      <c r="D248" s="210" t="s">
        <v>46</v>
      </c>
      <c r="E248" s="144">
        <v>7.1999999999999995E-2</v>
      </c>
      <c r="F248" s="211"/>
      <c r="G248" s="139"/>
      <c r="H248" s="140"/>
      <c r="I248" s="213">
        <v>2.4E-2</v>
      </c>
      <c r="J248" s="224">
        <v>3.0000000000000001E-3</v>
      </c>
      <c r="K248" s="171" t="s">
        <v>199</v>
      </c>
      <c r="L248" s="229"/>
      <c r="M248" s="197" t="s">
        <v>37</v>
      </c>
      <c r="N248" s="198"/>
      <c r="O248" s="212"/>
      <c r="P248" s="284">
        <v>1.389</v>
      </c>
    </row>
    <row r="249" spans="2:16" x14ac:dyDescent="0.25">
      <c r="B249" s="285">
        <v>45048</v>
      </c>
      <c r="C249" s="133">
        <v>1.71</v>
      </c>
      <c r="D249" s="210" t="s">
        <v>46</v>
      </c>
      <c r="E249" s="293">
        <v>3.0000000000000001E-3</v>
      </c>
      <c r="F249" s="211"/>
      <c r="G249" s="139" t="s">
        <v>37</v>
      </c>
      <c r="H249" s="140" t="s">
        <v>37</v>
      </c>
      <c r="I249" s="213">
        <v>0.01</v>
      </c>
      <c r="J249" s="224">
        <v>2E-3</v>
      </c>
      <c r="K249" s="171" t="s">
        <v>199</v>
      </c>
      <c r="L249" s="229" t="s">
        <v>37</v>
      </c>
      <c r="M249" s="197">
        <v>0.105</v>
      </c>
      <c r="N249" s="198" t="s">
        <v>37</v>
      </c>
      <c r="O249" s="212"/>
      <c r="P249" s="284">
        <v>1.831</v>
      </c>
    </row>
    <row r="250" spans="2:16" x14ac:dyDescent="0.25">
      <c r="B250" s="285">
        <v>45049</v>
      </c>
      <c r="C250" s="133">
        <v>1.8580000000000001</v>
      </c>
      <c r="D250" s="210" t="s">
        <v>46</v>
      </c>
      <c r="E250" s="144">
        <v>7.0000000000000001E-3</v>
      </c>
      <c r="F250" s="211"/>
      <c r="G250" s="139"/>
      <c r="H250" s="140"/>
      <c r="I250" s="213">
        <v>1.2E-2</v>
      </c>
      <c r="J250" s="294">
        <v>4.0000000000000002E-4</v>
      </c>
      <c r="K250" s="171" t="s">
        <v>199</v>
      </c>
      <c r="L250" s="229"/>
      <c r="M250" s="197">
        <v>0.107</v>
      </c>
      <c r="N250" s="198"/>
      <c r="O250" s="212"/>
      <c r="P250" s="152">
        <v>1.984</v>
      </c>
    </row>
    <row r="251" spans="2:16" x14ac:dyDescent="0.25">
      <c r="B251" s="285">
        <v>45051</v>
      </c>
      <c r="C251" s="133">
        <v>1.29</v>
      </c>
      <c r="D251" s="210" t="s">
        <v>46</v>
      </c>
      <c r="E251" s="144">
        <v>8.9999999999999993E-3</v>
      </c>
      <c r="F251" s="211"/>
      <c r="G251" s="139"/>
      <c r="H251" s="140"/>
      <c r="I251" s="213">
        <v>1.2E-2</v>
      </c>
      <c r="J251" s="294">
        <v>2.0000000000000001E-4</v>
      </c>
      <c r="K251" s="171" t="s">
        <v>199</v>
      </c>
      <c r="L251" s="229"/>
      <c r="M251" s="197">
        <v>1.7000000000000001E-2</v>
      </c>
      <c r="N251" s="198"/>
      <c r="O251" s="212"/>
      <c r="P251" s="152">
        <v>1.3280000000000001</v>
      </c>
    </row>
    <row r="252" spans="2:16" x14ac:dyDescent="0.25">
      <c r="B252" s="285">
        <v>45054</v>
      </c>
      <c r="C252" s="133">
        <v>1.3029999999999999</v>
      </c>
      <c r="D252" s="210" t="s">
        <v>46</v>
      </c>
      <c r="E252" s="144" t="s">
        <v>199</v>
      </c>
      <c r="F252" s="211"/>
      <c r="G252" s="139" t="s">
        <v>37</v>
      </c>
      <c r="H252" s="140" t="s">
        <v>37</v>
      </c>
      <c r="I252" s="213">
        <v>8.9999999999999993E-3</v>
      </c>
      <c r="J252" s="224">
        <v>3.0000000000000001E-3</v>
      </c>
      <c r="K252" s="171" t="s">
        <v>199</v>
      </c>
      <c r="L252" s="229" t="s">
        <v>37</v>
      </c>
      <c r="M252" s="197" t="s">
        <v>37</v>
      </c>
      <c r="N252" s="198" t="s">
        <v>37</v>
      </c>
      <c r="O252" s="212"/>
      <c r="P252" s="284">
        <v>1.3149999999999999</v>
      </c>
    </row>
    <row r="253" spans="2:16" x14ac:dyDescent="0.25">
      <c r="B253" s="285">
        <v>45056</v>
      </c>
      <c r="C253" s="133">
        <v>1.4239999999999999</v>
      </c>
      <c r="D253" s="210" t="s">
        <v>37</v>
      </c>
      <c r="E253" s="144" t="s">
        <v>199</v>
      </c>
      <c r="F253" s="211"/>
      <c r="G253" s="139"/>
      <c r="H253" s="140"/>
      <c r="I253" s="213">
        <v>0.01</v>
      </c>
      <c r="J253" s="224" t="s">
        <v>199</v>
      </c>
      <c r="K253" s="171" t="s">
        <v>199</v>
      </c>
      <c r="L253" s="229"/>
      <c r="M253" s="197" t="s">
        <v>37</v>
      </c>
      <c r="N253" s="198"/>
      <c r="O253" s="212"/>
      <c r="P253" s="152">
        <v>1.4339999999999999</v>
      </c>
    </row>
    <row r="254" spans="2:16" x14ac:dyDescent="0.25">
      <c r="B254" s="285">
        <v>45058</v>
      </c>
      <c r="C254" s="133">
        <v>1.173</v>
      </c>
      <c r="D254" s="210" t="s">
        <v>37</v>
      </c>
      <c r="E254" s="144" t="s">
        <v>199</v>
      </c>
      <c r="F254" s="211"/>
      <c r="G254" s="139"/>
      <c r="H254" s="140"/>
      <c r="I254" s="213">
        <v>7.0000000000000001E-3</v>
      </c>
      <c r="J254" s="224" t="s">
        <v>37</v>
      </c>
      <c r="K254" s="171" t="s">
        <v>199</v>
      </c>
      <c r="L254" s="229"/>
      <c r="M254" s="197" t="s">
        <v>37</v>
      </c>
      <c r="N254" s="198"/>
      <c r="O254" s="212"/>
      <c r="P254" s="284">
        <v>1.179</v>
      </c>
    </row>
    <row r="255" spans="2:16" x14ac:dyDescent="0.25">
      <c r="B255" s="285">
        <v>45061</v>
      </c>
      <c r="C255" s="133">
        <v>3.8069999999999999</v>
      </c>
      <c r="D255" s="210" t="s">
        <v>37</v>
      </c>
      <c r="E255" s="144" t="s">
        <v>199</v>
      </c>
      <c r="F255" s="53"/>
      <c r="G255" s="122" t="s">
        <v>37</v>
      </c>
      <c r="H255" s="261" t="s">
        <v>37</v>
      </c>
      <c r="I255" s="213">
        <v>1.6E-2</v>
      </c>
      <c r="J255" s="224" t="s">
        <v>37</v>
      </c>
      <c r="K255" s="171" t="s">
        <v>199</v>
      </c>
      <c r="L255" s="229" t="s">
        <v>37</v>
      </c>
      <c r="M255" s="197" t="s">
        <v>37</v>
      </c>
      <c r="N255" s="198" t="s">
        <v>37</v>
      </c>
      <c r="P255" s="152">
        <v>3.8239999999999998</v>
      </c>
    </row>
    <row r="256" spans="2:16" x14ac:dyDescent="0.25">
      <c r="B256" s="285">
        <v>45063</v>
      </c>
      <c r="C256" s="133">
        <v>5.3760000000000003</v>
      </c>
      <c r="D256" s="210" t="s">
        <v>37</v>
      </c>
      <c r="E256" s="144" t="s">
        <v>199</v>
      </c>
      <c r="F256" s="53"/>
      <c r="G256" s="122"/>
      <c r="H256" s="261"/>
      <c r="I256" s="213" t="s">
        <v>199</v>
      </c>
      <c r="J256" s="224">
        <v>1E-3</v>
      </c>
      <c r="K256" s="171" t="s">
        <v>199</v>
      </c>
      <c r="L256" s="229"/>
      <c r="M256" s="197" t="s">
        <v>37</v>
      </c>
      <c r="N256" s="198"/>
      <c r="P256" s="152">
        <v>5.3769999999999998</v>
      </c>
    </row>
    <row r="257" spans="1:17" hidden="1" x14ac:dyDescent="0.25">
      <c r="A257" t="s">
        <v>221</v>
      </c>
      <c r="B257" s="285"/>
      <c r="C257" s="133"/>
      <c r="D257" s="210"/>
      <c r="E257" s="293"/>
      <c r="F257" s="211"/>
      <c r="G257" s="139"/>
      <c r="H257" s="140"/>
      <c r="I257" s="213"/>
      <c r="J257" s="224"/>
      <c r="K257" s="171"/>
      <c r="L257" s="229"/>
      <c r="M257" s="197"/>
      <c r="N257" s="198"/>
      <c r="O257" s="212"/>
      <c r="P257" s="284"/>
    </row>
    <row r="258" spans="1:17" hidden="1" x14ac:dyDescent="0.25">
      <c r="B258" s="285"/>
      <c r="C258" s="133"/>
      <c r="D258" s="210"/>
      <c r="E258" s="144"/>
      <c r="F258" s="211"/>
      <c r="G258" s="139"/>
      <c r="H258" s="140"/>
      <c r="I258" s="213"/>
      <c r="J258" s="224"/>
      <c r="K258" s="258"/>
      <c r="L258" s="229"/>
      <c r="M258" s="197"/>
      <c r="N258" s="198"/>
      <c r="O258" s="212"/>
      <c r="P258" s="152"/>
    </row>
    <row r="259" spans="1:17" hidden="1" x14ac:dyDescent="0.25">
      <c r="B259" s="310"/>
      <c r="C259" s="311"/>
      <c r="D259" s="312"/>
      <c r="E259" s="313"/>
      <c r="F259" s="314"/>
      <c r="G259" s="315"/>
      <c r="H259" s="316"/>
      <c r="I259" s="317"/>
      <c r="J259" s="318"/>
      <c r="K259" s="319" t="s">
        <v>37</v>
      </c>
      <c r="L259" s="320"/>
      <c r="M259" s="321"/>
      <c r="N259" s="322"/>
      <c r="O259" s="212"/>
      <c r="P259" s="284"/>
    </row>
    <row r="260" spans="1:17" x14ac:dyDescent="0.25">
      <c r="B260" s="34">
        <v>45065</v>
      </c>
      <c r="C260" s="133">
        <v>3.3610000000000002</v>
      </c>
      <c r="D260" s="210" t="s">
        <v>37</v>
      </c>
      <c r="E260" s="144" t="s">
        <v>199</v>
      </c>
      <c r="F260" s="53"/>
      <c r="G260" s="122"/>
      <c r="H260" s="261"/>
      <c r="I260" s="213">
        <v>8.0000000000000002E-3</v>
      </c>
      <c r="J260" s="224" t="s">
        <v>37</v>
      </c>
      <c r="K260" s="171" t="s">
        <v>199</v>
      </c>
      <c r="L260" s="229"/>
      <c r="M260" s="197" t="s">
        <v>37</v>
      </c>
      <c r="N260" s="198"/>
      <c r="P260" s="152">
        <v>3.3690000000000002</v>
      </c>
    </row>
    <row r="261" spans="1:17" x14ac:dyDescent="0.25">
      <c r="B261" s="324">
        <v>45068</v>
      </c>
      <c r="C261" s="133">
        <v>6.7839999999999998</v>
      </c>
      <c r="D261" s="210" t="s">
        <v>46</v>
      </c>
      <c r="E261" s="144" t="s">
        <v>199</v>
      </c>
      <c r="F261" s="53"/>
      <c r="G261" s="122" t="s">
        <v>37</v>
      </c>
      <c r="H261" s="261" t="s">
        <v>37</v>
      </c>
      <c r="I261" s="213">
        <v>3.5000000000000003E-2</v>
      </c>
      <c r="J261" s="224" t="s">
        <v>37</v>
      </c>
      <c r="K261" s="171" t="s">
        <v>199</v>
      </c>
      <c r="L261" s="229" t="s">
        <v>37</v>
      </c>
      <c r="M261" s="197" t="s">
        <v>37</v>
      </c>
      <c r="N261" s="198" t="s">
        <v>37</v>
      </c>
      <c r="P261" s="152">
        <v>6.8179999999999996</v>
      </c>
    </row>
    <row r="262" spans="1:17" x14ac:dyDescent="0.25">
      <c r="B262" s="324">
        <v>45070</v>
      </c>
      <c r="C262" s="133">
        <v>65.53</v>
      </c>
      <c r="D262" s="210">
        <v>1.5449999999999999</v>
      </c>
      <c r="E262" s="144">
        <v>8.1579999999999995</v>
      </c>
      <c r="F262" s="53"/>
      <c r="G262" s="122"/>
      <c r="H262" s="261"/>
      <c r="I262" s="213">
        <v>0.69399999999999995</v>
      </c>
      <c r="J262" s="195">
        <v>0.79200000000000004</v>
      </c>
      <c r="K262" s="171" t="s">
        <v>222</v>
      </c>
      <c r="L262" s="229"/>
      <c r="M262" s="197">
        <v>0.33800000000000002</v>
      </c>
      <c r="N262" s="198"/>
      <c r="P262" s="152">
        <v>77.058000000000007</v>
      </c>
      <c r="Q262" t="s">
        <v>223</v>
      </c>
    </row>
    <row r="263" spans="1:17" x14ac:dyDescent="0.25">
      <c r="B263" s="34">
        <v>45072</v>
      </c>
      <c r="C263" s="133">
        <v>12.654999999999999</v>
      </c>
      <c r="D263" s="210">
        <v>1.554</v>
      </c>
      <c r="E263" s="144" t="s">
        <v>199</v>
      </c>
      <c r="F263" s="53"/>
      <c r="G263" s="122"/>
      <c r="H263" s="261"/>
      <c r="I263" s="213">
        <v>0.52500000000000002</v>
      </c>
      <c r="J263" s="224">
        <v>6.8000000000000005E-2</v>
      </c>
      <c r="K263" s="171" t="s">
        <v>222</v>
      </c>
      <c r="L263" s="229"/>
      <c r="M263" s="197">
        <v>0.14299999999999999</v>
      </c>
      <c r="N263" s="198"/>
      <c r="P263" s="152">
        <v>14.944000000000001</v>
      </c>
    </row>
    <row r="264" spans="1:17" x14ac:dyDescent="0.25">
      <c r="B264" s="34">
        <v>45075</v>
      </c>
      <c r="C264" s="133">
        <v>2.5750000000000002</v>
      </c>
      <c r="D264" s="210">
        <v>1.9319999999999999</v>
      </c>
      <c r="E264" s="144">
        <v>4.5410000000000004</v>
      </c>
      <c r="F264" s="53"/>
      <c r="G264" s="122" t="s">
        <v>37</v>
      </c>
      <c r="H264" s="261" t="s">
        <v>37</v>
      </c>
      <c r="I264" s="213">
        <v>4.4999999999999998E-2</v>
      </c>
      <c r="J264" s="224">
        <v>4.2000000000000003E-2</v>
      </c>
      <c r="K264" s="171" t="s">
        <v>222</v>
      </c>
      <c r="L264" s="229" t="s">
        <v>37</v>
      </c>
      <c r="M264" s="197" t="s">
        <v>37</v>
      </c>
      <c r="N264" s="198" t="s">
        <v>37</v>
      </c>
      <c r="P264" s="152">
        <v>9.1340000000000003</v>
      </c>
    </row>
    <row r="265" spans="1:17" x14ac:dyDescent="0.25">
      <c r="B265" s="34">
        <v>45077</v>
      </c>
      <c r="C265" s="133">
        <v>200.32400000000001</v>
      </c>
      <c r="D265" s="210">
        <v>1.0920000000000001</v>
      </c>
      <c r="E265" s="144">
        <v>1.1060000000000001</v>
      </c>
      <c r="F265" s="53"/>
      <c r="G265" s="122"/>
      <c r="H265" s="261"/>
      <c r="I265" s="213">
        <v>2.5000000000000001E-2</v>
      </c>
      <c r="J265" s="224">
        <v>4.3999999999999997E-2</v>
      </c>
      <c r="K265" s="171" t="s">
        <v>222</v>
      </c>
      <c r="L265" s="229"/>
      <c r="M265" s="197" t="s">
        <v>37</v>
      </c>
      <c r="N265" s="198"/>
      <c r="P265" s="152">
        <v>202.59200000000001</v>
      </c>
    </row>
    <row r="266" spans="1:17" x14ac:dyDescent="0.25">
      <c r="B266" s="34">
        <v>45079</v>
      </c>
      <c r="C266" s="133">
        <v>5.3239999999999998</v>
      </c>
      <c r="D266" s="210">
        <v>0.43</v>
      </c>
      <c r="E266" s="144" t="s">
        <v>199</v>
      </c>
      <c r="F266" s="53"/>
      <c r="G266" s="122"/>
      <c r="H266" s="261"/>
      <c r="I266" s="213">
        <v>0.01</v>
      </c>
      <c r="J266" s="224">
        <v>3.0000000000000001E-3</v>
      </c>
      <c r="K266" s="171" t="s">
        <v>222</v>
      </c>
      <c r="L266" s="229"/>
      <c r="M266" s="197" t="s">
        <v>37</v>
      </c>
      <c r="N266" s="198"/>
      <c r="P266" s="152">
        <v>5.7670000000000003</v>
      </c>
    </row>
    <row r="267" spans="1:17" x14ac:dyDescent="0.25">
      <c r="B267" s="34">
        <v>45082</v>
      </c>
      <c r="C267" s="133">
        <v>4.8730000000000002</v>
      </c>
      <c r="D267" s="210">
        <v>0.42599999999999999</v>
      </c>
      <c r="E267" s="144">
        <v>1.857</v>
      </c>
      <c r="F267" s="53"/>
      <c r="G267" s="122" t="s">
        <v>37</v>
      </c>
      <c r="H267" s="261" t="s">
        <v>37</v>
      </c>
      <c r="I267" s="213">
        <v>1.7999999999999999E-2</v>
      </c>
      <c r="J267" s="224">
        <v>4.0000000000000001E-3</v>
      </c>
      <c r="K267" s="171" t="s">
        <v>222</v>
      </c>
      <c r="L267" s="229" t="s">
        <v>37</v>
      </c>
      <c r="M267" s="292">
        <v>0.36</v>
      </c>
      <c r="N267" s="198" t="s">
        <v>37</v>
      </c>
      <c r="P267" s="152">
        <v>7.5380000000000003</v>
      </c>
    </row>
    <row r="268" spans="1:17" x14ac:dyDescent="0.25">
      <c r="B268" s="34">
        <v>45084</v>
      </c>
      <c r="C268" s="133">
        <v>2.4449999999999998</v>
      </c>
      <c r="D268" s="210">
        <v>0.23200000000000001</v>
      </c>
      <c r="E268" s="144" t="s">
        <v>199</v>
      </c>
      <c r="F268" s="53"/>
      <c r="G268" s="122"/>
      <c r="H268" s="261"/>
      <c r="I268" s="213">
        <v>1.2999999999999999E-2</v>
      </c>
      <c r="J268" s="224" t="s">
        <v>199</v>
      </c>
      <c r="K268" s="171" t="s">
        <v>222</v>
      </c>
      <c r="L268" s="229"/>
      <c r="M268" s="197">
        <v>8.7999999999999995E-2</v>
      </c>
      <c r="N268" s="198"/>
      <c r="P268" s="152">
        <v>2.778</v>
      </c>
      <c r="Q268" t="s">
        <v>225</v>
      </c>
    </row>
    <row r="269" spans="1:17" x14ac:dyDescent="0.25">
      <c r="B269" s="34">
        <v>45085</v>
      </c>
      <c r="C269" s="133">
        <v>3.9980000000000002</v>
      </c>
      <c r="D269" s="210">
        <v>0.28899999999999998</v>
      </c>
      <c r="E269" s="144">
        <v>3.0329999999999999</v>
      </c>
      <c r="F269" s="53"/>
      <c r="G269" s="122"/>
      <c r="H269" s="261"/>
      <c r="I269" s="213">
        <v>2.8000000000000001E-2</v>
      </c>
      <c r="J269" s="224" t="s">
        <v>199</v>
      </c>
      <c r="K269" s="171" t="s">
        <v>222</v>
      </c>
      <c r="L269" s="229"/>
      <c r="M269" s="197">
        <v>0.13700000000000001</v>
      </c>
      <c r="N269" s="198"/>
      <c r="P269" s="152">
        <v>7.484</v>
      </c>
    </row>
    <row r="270" spans="1:17" x14ac:dyDescent="0.25">
      <c r="B270" s="34">
        <v>45089</v>
      </c>
      <c r="C270" s="133">
        <v>2.081</v>
      </c>
      <c r="D270" s="210">
        <v>0.161</v>
      </c>
      <c r="E270" s="144" t="s">
        <v>199</v>
      </c>
      <c r="F270" s="53"/>
      <c r="G270" s="122" t="s">
        <v>37</v>
      </c>
      <c r="H270" s="261" t="s">
        <v>37</v>
      </c>
      <c r="I270" s="213">
        <v>1.4E-2</v>
      </c>
      <c r="J270" s="224">
        <v>0.01</v>
      </c>
      <c r="K270" s="171" t="s">
        <v>222</v>
      </c>
      <c r="L270" s="229" t="s">
        <v>37</v>
      </c>
      <c r="M270" s="197">
        <v>9.7000000000000003E-2</v>
      </c>
      <c r="N270" s="198" t="s">
        <v>37</v>
      </c>
      <c r="P270" s="152">
        <v>2.363</v>
      </c>
    </row>
    <row r="271" spans="1:17" x14ac:dyDescent="0.25">
      <c r="B271" s="34">
        <v>45091</v>
      </c>
      <c r="C271" s="133">
        <v>4.0529999999999999</v>
      </c>
      <c r="D271" s="210">
        <v>0.126</v>
      </c>
      <c r="E271" s="144">
        <v>1.6539999999999999</v>
      </c>
      <c r="F271" s="53"/>
      <c r="G271" s="122"/>
      <c r="H271" s="261"/>
      <c r="I271" s="213">
        <v>1.4E-2</v>
      </c>
      <c r="J271" s="224">
        <v>3.0000000000000001E-3</v>
      </c>
      <c r="K271" s="171" t="s">
        <v>222</v>
      </c>
      <c r="L271" s="229"/>
      <c r="M271" s="197">
        <v>0.109</v>
      </c>
      <c r="N271" s="198"/>
      <c r="P271" s="152">
        <v>5.9589999999999996</v>
      </c>
    </row>
    <row r="272" spans="1:17" x14ac:dyDescent="0.25">
      <c r="B272" s="34">
        <v>45093</v>
      </c>
      <c r="C272" s="133">
        <v>7.2549999999999999</v>
      </c>
      <c r="D272" s="210" t="s">
        <v>46</v>
      </c>
      <c r="E272" s="144">
        <v>1.524</v>
      </c>
      <c r="F272" s="53"/>
      <c r="G272" s="122"/>
      <c r="H272" s="261"/>
      <c r="I272" s="213">
        <v>8.9999999999999993E-3</v>
      </c>
      <c r="J272" s="224" t="s">
        <v>199</v>
      </c>
      <c r="K272" s="171" t="s">
        <v>222</v>
      </c>
      <c r="L272" s="229"/>
      <c r="M272" s="197" t="s">
        <v>37</v>
      </c>
      <c r="N272" s="198"/>
      <c r="P272" s="152">
        <v>8.7880000000000003</v>
      </c>
    </row>
    <row r="273" spans="2:16" x14ac:dyDescent="0.25">
      <c r="B273" s="34">
        <v>45096</v>
      </c>
      <c r="C273" s="133">
        <v>9.0990000000000002</v>
      </c>
      <c r="D273" s="210">
        <v>8.7999999999999995E-2</v>
      </c>
      <c r="E273" s="144">
        <v>0.68300000000000005</v>
      </c>
      <c r="F273" s="53"/>
      <c r="G273" s="122" t="s">
        <v>37</v>
      </c>
      <c r="H273" s="261" t="s">
        <v>37</v>
      </c>
      <c r="I273" s="213">
        <v>3.0000000000000001E-3</v>
      </c>
      <c r="J273" s="224" t="s">
        <v>199</v>
      </c>
      <c r="K273" s="171" t="s">
        <v>222</v>
      </c>
      <c r="L273" s="229" t="s">
        <v>37</v>
      </c>
      <c r="M273" s="197">
        <v>2.4E-2</v>
      </c>
      <c r="N273" s="198" t="s">
        <v>37</v>
      </c>
      <c r="P273" s="152">
        <v>9.8970000000000002</v>
      </c>
    </row>
    <row r="274" spans="2:16" x14ac:dyDescent="0.25">
      <c r="B274" s="34">
        <v>45098</v>
      </c>
      <c r="C274" s="133">
        <v>6.09</v>
      </c>
      <c r="D274" s="210">
        <v>6.5000000000000002E-2</v>
      </c>
      <c r="E274" s="144">
        <v>0.11899999999999999</v>
      </c>
      <c r="F274" s="53"/>
      <c r="G274" s="122"/>
      <c r="H274" s="261"/>
      <c r="I274" s="213" t="s">
        <v>226</v>
      </c>
      <c r="J274" s="224" t="s">
        <v>199</v>
      </c>
      <c r="K274" s="171" t="s">
        <v>222</v>
      </c>
      <c r="L274" s="229"/>
      <c r="M274" s="197" t="s">
        <v>199</v>
      </c>
      <c r="N274" s="198"/>
      <c r="P274" s="152">
        <v>6.274</v>
      </c>
    </row>
    <row r="275" spans="2:16" x14ac:dyDescent="0.25">
      <c r="B275" s="34">
        <v>45100</v>
      </c>
      <c r="C275" s="133">
        <v>5.782</v>
      </c>
      <c r="D275" s="210">
        <v>6.9000000000000006E-2</v>
      </c>
      <c r="E275" s="144" t="s">
        <v>199</v>
      </c>
      <c r="F275" s="53"/>
      <c r="G275" s="122"/>
      <c r="H275" s="261"/>
      <c r="I275" s="213" t="s">
        <v>226</v>
      </c>
      <c r="J275" s="224" t="s">
        <v>199</v>
      </c>
      <c r="K275" s="171" t="s">
        <v>222</v>
      </c>
      <c r="L275" s="229"/>
      <c r="M275" s="197" t="s">
        <v>199</v>
      </c>
      <c r="N275" s="198"/>
      <c r="P275" s="152">
        <v>5.851</v>
      </c>
    </row>
    <row r="276" spans="2:16" x14ac:dyDescent="0.25">
      <c r="B276" s="34">
        <v>45103</v>
      </c>
      <c r="C276" s="133">
        <v>7.9349999999999996</v>
      </c>
      <c r="D276" s="210">
        <v>6.3E-2</v>
      </c>
      <c r="E276" s="144" t="s">
        <v>199</v>
      </c>
      <c r="F276" s="53"/>
      <c r="G276" s="122" t="s">
        <v>37</v>
      </c>
      <c r="H276" s="261" t="s">
        <v>37</v>
      </c>
      <c r="I276" s="213" t="s">
        <v>226</v>
      </c>
      <c r="J276" s="224" t="s">
        <v>199</v>
      </c>
      <c r="K276" s="171" t="s">
        <v>222</v>
      </c>
      <c r="L276" s="229" t="s">
        <v>37</v>
      </c>
      <c r="M276" s="197" t="s">
        <v>199</v>
      </c>
      <c r="N276" s="198" t="s">
        <v>37</v>
      </c>
      <c r="P276" s="152">
        <v>7.9989999999999997</v>
      </c>
    </row>
    <row r="277" spans="2:16" x14ac:dyDescent="0.25">
      <c r="B277" s="79">
        <v>45105</v>
      </c>
      <c r="C277" s="133">
        <v>7.4260000000000002</v>
      </c>
      <c r="D277" s="210">
        <v>5.7000000000000002E-2</v>
      </c>
      <c r="E277" s="144" t="s">
        <v>199</v>
      </c>
      <c r="F277" s="53"/>
      <c r="G277" s="122"/>
      <c r="H277" s="261"/>
      <c r="I277" s="213" t="s">
        <v>226</v>
      </c>
      <c r="J277" s="224" t="s">
        <v>199</v>
      </c>
      <c r="K277" s="171" t="s">
        <v>222</v>
      </c>
      <c r="L277" s="229"/>
      <c r="M277" s="197" t="s">
        <v>199</v>
      </c>
      <c r="N277" s="198"/>
      <c r="P277" s="152">
        <v>7.4829999999999997</v>
      </c>
    </row>
    <row r="278" spans="2:16" x14ac:dyDescent="0.25">
      <c r="B278" s="34">
        <v>45107</v>
      </c>
      <c r="C278" s="133">
        <v>10.705</v>
      </c>
      <c r="D278" s="210">
        <v>5.7000000000000002E-2</v>
      </c>
      <c r="E278" s="144" t="s">
        <v>199</v>
      </c>
      <c r="F278" s="53"/>
      <c r="G278" s="122"/>
      <c r="H278" s="261"/>
      <c r="I278" s="213" t="s">
        <v>226</v>
      </c>
      <c r="J278" s="224" t="s">
        <v>199</v>
      </c>
      <c r="K278" s="171" t="s">
        <v>222</v>
      </c>
      <c r="L278" s="229"/>
      <c r="M278" s="197" t="s">
        <v>199</v>
      </c>
      <c r="N278" s="198"/>
      <c r="P278" s="152">
        <v>10.762</v>
      </c>
    </row>
    <row r="279" spans="2:16" x14ac:dyDescent="0.25">
      <c r="B279" s="34">
        <v>45110</v>
      </c>
      <c r="C279" s="133">
        <v>13.326000000000001</v>
      </c>
      <c r="D279" s="210" t="s">
        <v>46</v>
      </c>
      <c r="E279" s="144" t="s">
        <v>199</v>
      </c>
      <c r="F279" s="53"/>
      <c r="G279" s="122" t="s">
        <v>37</v>
      </c>
      <c r="H279" s="261" t="s">
        <v>37</v>
      </c>
      <c r="I279" s="213" t="s">
        <v>226</v>
      </c>
      <c r="J279" s="224" t="s">
        <v>199</v>
      </c>
      <c r="K279" s="334" t="s">
        <v>222</v>
      </c>
      <c r="L279" s="229" t="s">
        <v>37</v>
      </c>
      <c r="M279" s="197" t="s">
        <v>199</v>
      </c>
      <c r="N279" s="198" t="s">
        <v>37</v>
      </c>
      <c r="P279" s="152">
        <v>13.326000000000001</v>
      </c>
    </row>
    <row r="280" spans="2:16" x14ac:dyDescent="0.25">
      <c r="B280" s="34">
        <v>45112</v>
      </c>
      <c r="C280" s="133">
        <v>7.8979999999999997</v>
      </c>
      <c r="D280" s="210" t="s">
        <v>46</v>
      </c>
      <c r="E280" s="144" t="s">
        <v>199</v>
      </c>
      <c r="F280" s="53"/>
      <c r="G280" s="122"/>
      <c r="H280" s="261"/>
      <c r="I280" s="213" t="s">
        <v>226</v>
      </c>
      <c r="J280" s="224" t="s">
        <v>199</v>
      </c>
      <c r="K280" s="171" t="s">
        <v>222</v>
      </c>
      <c r="L280" s="229"/>
      <c r="M280" s="197" t="s">
        <v>199</v>
      </c>
      <c r="N280" s="198"/>
      <c r="P280" s="152">
        <v>7.8979999999999997</v>
      </c>
    </row>
    <row r="281" spans="2:16" x14ac:dyDescent="0.25">
      <c r="B281" s="34">
        <v>45114</v>
      </c>
      <c r="C281" s="133">
        <v>11.131</v>
      </c>
      <c r="D281" s="210" t="s">
        <v>46</v>
      </c>
      <c r="E281" s="144" t="s">
        <v>199</v>
      </c>
      <c r="F281" s="53"/>
      <c r="G281" s="122"/>
      <c r="H281" s="261"/>
      <c r="I281" s="213" t="s">
        <v>226</v>
      </c>
      <c r="J281" s="224" t="s">
        <v>199</v>
      </c>
      <c r="K281" s="171" t="s">
        <v>222</v>
      </c>
      <c r="L281" s="229"/>
      <c r="M281" s="197" t="s">
        <v>199</v>
      </c>
      <c r="N281" s="198"/>
      <c r="P281" s="152">
        <v>11.131</v>
      </c>
    </row>
    <row r="282" spans="2:16" x14ac:dyDescent="0.25">
      <c r="B282" s="34">
        <v>45117</v>
      </c>
      <c r="C282" s="133">
        <v>4.17</v>
      </c>
      <c r="D282" s="210" t="s">
        <v>46</v>
      </c>
      <c r="E282" s="144" t="s">
        <v>199</v>
      </c>
      <c r="F282" s="53"/>
      <c r="G282" s="122" t="s">
        <v>37</v>
      </c>
      <c r="H282" s="261" t="s">
        <v>37</v>
      </c>
      <c r="I282" s="213" t="s">
        <v>226</v>
      </c>
      <c r="J282" s="224" t="s">
        <v>199</v>
      </c>
      <c r="K282" s="171" t="s">
        <v>222</v>
      </c>
      <c r="L282" s="229" t="s">
        <v>37</v>
      </c>
      <c r="M282" s="197" t="s">
        <v>199</v>
      </c>
      <c r="N282" s="198" t="s">
        <v>37</v>
      </c>
      <c r="P282" s="152">
        <v>4.17</v>
      </c>
    </row>
    <row r="283" spans="2:16" x14ac:dyDescent="0.25">
      <c r="B283" s="34">
        <v>45119</v>
      </c>
      <c r="C283" s="133">
        <v>3.8460000000000001</v>
      </c>
      <c r="D283" s="210" t="s">
        <v>46</v>
      </c>
      <c r="E283" s="144" t="s">
        <v>199</v>
      </c>
      <c r="F283" s="53"/>
      <c r="G283" s="122"/>
      <c r="H283" s="261"/>
      <c r="I283" s="213">
        <v>8.9999999999999993E-3</v>
      </c>
      <c r="J283" s="224" t="s">
        <v>199</v>
      </c>
      <c r="K283" s="171" t="s">
        <v>222</v>
      </c>
      <c r="L283" s="229"/>
      <c r="M283" s="197" t="s">
        <v>199</v>
      </c>
      <c r="N283" s="198"/>
      <c r="P283" s="152">
        <v>3.8559999999999999</v>
      </c>
    </row>
    <row r="284" spans="2:16" x14ac:dyDescent="0.25">
      <c r="B284" s="34">
        <v>45121</v>
      </c>
      <c r="C284" s="133">
        <v>6.5010000000000003</v>
      </c>
      <c r="D284" s="210" t="s">
        <v>46</v>
      </c>
      <c r="E284" s="144" t="s">
        <v>199</v>
      </c>
      <c r="F284" s="53"/>
      <c r="G284" s="122"/>
      <c r="H284" s="261"/>
      <c r="I284" s="213">
        <v>0.01</v>
      </c>
      <c r="J284" s="224" t="s">
        <v>199</v>
      </c>
      <c r="K284" s="171" t="s">
        <v>222</v>
      </c>
      <c r="L284" s="229"/>
      <c r="M284" s="197" t="s">
        <v>199</v>
      </c>
      <c r="N284" s="198"/>
      <c r="P284" s="152">
        <v>6.5110000000000001</v>
      </c>
    </row>
    <row r="285" spans="2:16" x14ac:dyDescent="0.25">
      <c r="B285" s="34">
        <v>45124</v>
      </c>
      <c r="C285" s="133">
        <v>11.83</v>
      </c>
      <c r="D285" s="210" t="s">
        <v>46</v>
      </c>
      <c r="E285" s="144" t="s">
        <v>199</v>
      </c>
      <c r="F285" s="53"/>
      <c r="G285" s="122" t="s">
        <v>37</v>
      </c>
      <c r="H285" s="261" t="s">
        <v>37</v>
      </c>
      <c r="I285" s="213">
        <v>4.0000000000000001E-3</v>
      </c>
      <c r="J285" s="224" t="s">
        <v>199</v>
      </c>
      <c r="K285" s="171" t="s">
        <v>222</v>
      </c>
      <c r="L285" s="229" t="s">
        <v>37</v>
      </c>
      <c r="M285" s="197" t="s">
        <v>199</v>
      </c>
      <c r="N285" s="198" t="s">
        <v>37</v>
      </c>
      <c r="P285" s="152">
        <v>11.835000000000001</v>
      </c>
    </row>
    <row r="286" spans="2:16" x14ac:dyDescent="0.25">
      <c r="B286" s="34">
        <v>45126</v>
      </c>
      <c r="C286" s="133">
        <v>2.6869999999999998</v>
      </c>
      <c r="D286" s="210" t="s">
        <v>46</v>
      </c>
      <c r="E286" s="144" t="s">
        <v>199</v>
      </c>
      <c r="F286" s="53"/>
      <c r="G286" s="122"/>
      <c r="H286" s="261"/>
      <c r="I286" s="213">
        <v>5.0000000000000001E-3</v>
      </c>
      <c r="J286" s="224" t="s">
        <v>199</v>
      </c>
      <c r="K286" s="171" t="s">
        <v>222</v>
      </c>
      <c r="L286" s="229"/>
      <c r="M286" s="197" t="s">
        <v>199</v>
      </c>
      <c r="N286" s="198"/>
      <c r="P286" s="152">
        <v>2.69</v>
      </c>
    </row>
    <row r="287" spans="2:16" x14ac:dyDescent="0.25">
      <c r="B287" s="58">
        <v>45128</v>
      </c>
      <c r="C287" s="133">
        <v>7.1769999999999996</v>
      </c>
      <c r="D287" s="210" t="s">
        <v>46</v>
      </c>
      <c r="E287" s="144" t="s">
        <v>199</v>
      </c>
      <c r="F287" s="53"/>
      <c r="G287" s="122"/>
      <c r="H287" s="261"/>
      <c r="I287" s="213">
        <v>6.0000000000000001E-3</v>
      </c>
      <c r="J287" s="224" t="s">
        <v>199</v>
      </c>
      <c r="K287" s="171" t="s">
        <v>222</v>
      </c>
      <c r="L287" s="229"/>
      <c r="M287" s="197" t="s">
        <v>199</v>
      </c>
      <c r="N287" s="198"/>
      <c r="P287" s="152">
        <v>7.18</v>
      </c>
    </row>
    <row r="288" spans="2:16" x14ac:dyDescent="0.25">
      <c r="B288" s="34">
        <v>45131</v>
      </c>
      <c r="C288" s="133">
        <v>10.183</v>
      </c>
      <c r="D288" s="210" t="s">
        <v>46</v>
      </c>
      <c r="E288" s="144" t="s">
        <v>199</v>
      </c>
      <c r="F288" s="53"/>
      <c r="G288" s="122" t="s">
        <v>37</v>
      </c>
      <c r="H288" s="261" t="s">
        <v>37</v>
      </c>
      <c r="I288" s="213">
        <v>1.7999999999999999E-2</v>
      </c>
      <c r="J288" s="224" t="s">
        <v>199</v>
      </c>
      <c r="K288" s="171" t="s">
        <v>222</v>
      </c>
      <c r="L288" s="229" t="s">
        <v>37</v>
      </c>
      <c r="M288" s="197" t="s">
        <v>199</v>
      </c>
      <c r="N288" s="198" t="s">
        <v>37</v>
      </c>
      <c r="P288" s="152">
        <v>10.199999999999999</v>
      </c>
    </row>
    <row r="289" spans="2:16" x14ac:dyDescent="0.25">
      <c r="B289" s="34">
        <v>45133</v>
      </c>
      <c r="C289" s="133">
        <v>5.641</v>
      </c>
      <c r="D289" s="210" t="s">
        <v>46</v>
      </c>
      <c r="E289" s="144" t="s">
        <v>199</v>
      </c>
      <c r="F289" s="53"/>
      <c r="G289" s="122"/>
      <c r="H289" s="261"/>
      <c r="I289" s="213">
        <v>1.4999999999999999E-2</v>
      </c>
      <c r="J289" s="224" t="s">
        <v>199</v>
      </c>
      <c r="K289" s="171" t="s">
        <v>222</v>
      </c>
      <c r="L289" s="229"/>
      <c r="M289" s="197" t="s">
        <v>199</v>
      </c>
      <c r="N289" s="198"/>
      <c r="P289" s="152">
        <v>5.66</v>
      </c>
    </row>
    <row r="290" spans="2:16" x14ac:dyDescent="0.25">
      <c r="B290" s="34">
        <v>45135</v>
      </c>
      <c r="C290" s="311">
        <v>6.9889999999999999</v>
      </c>
      <c r="D290" s="312" t="s">
        <v>46</v>
      </c>
      <c r="E290" s="313" t="s">
        <v>199</v>
      </c>
      <c r="F290" s="329"/>
      <c r="G290" s="303"/>
      <c r="H290" s="330"/>
      <c r="I290" s="213">
        <v>5.0000000000000001E-3</v>
      </c>
      <c r="J290" s="332" t="s">
        <v>199</v>
      </c>
      <c r="K290" s="328" t="s">
        <v>222</v>
      </c>
      <c r="L290" s="320"/>
      <c r="M290" s="321" t="s">
        <v>199</v>
      </c>
      <c r="N290" s="322"/>
      <c r="P290" s="284">
        <v>6.99</v>
      </c>
    </row>
    <row r="291" spans="2:16" x14ac:dyDescent="0.25">
      <c r="B291" s="34">
        <v>45138</v>
      </c>
      <c r="C291" s="311">
        <v>7.0940000000000003</v>
      </c>
      <c r="D291" s="312" t="s">
        <v>37</v>
      </c>
      <c r="E291" s="313" t="s">
        <v>199</v>
      </c>
      <c r="F291" s="329"/>
      <c r="G291" s="303" t="s">
        <v>37</v>
      </c>
      <c r="H291" s="330" t="s">
        <v>37</v>
      </c>
      <c r="I291" s="225">
        <v>4.0000000000000001E-3</v>
      </c>
      <c r="J291" s="332" t="s">
        <v>199</v>
      </c>
      <c r="K291" s="171" t="s">
        <v>222</v>
      </c>
      <c r="L291" s="320" t="s">
        <v>37</v>
      </c>
      <c r="M291" s="321">
        <v>7.2999999999999995E-2</v>
      </c>
      <c r="N291" s="322" t="s">
        <v>37</v>
      </c>
      <c r="P291" s="284">
        <v>7.17</v>
      </c>
    </row>
    <row r="292" spans="2:16" x14ac:dyDescent="0.25">
      <c r="B292" s="34">
        <v>45140</v>
      </c>
      <c r="C292" s="133">
        <v>7.0860000000000003</v>
      </c>
      <c r="D292" s="210" t="s">
        <v>37</v>
      </c>
      <c r="E292" s="144" t="s">
        <v>199</v>
      </c>
      <c r="F292" s="53"/>
      <c r="G292" s="122"/>
      <c r="H292" s="261"/>
      <c r="I292" s="345">
        <v>3.0000000000000001E-3</v>
      </c>
      <c r="J292" s="224" t="s">
        <v>199</v>
      </c>
      <c r="K292" s="171" t="s">
        <v>222</v>
      </c>
      <c r="L292" s="320"/>
      <c r="M292" s="321" t="s">
        <v>199</v>
      </c>
      <c r="N292" s="198"/>
      <c r="P292" s="152">
        <v>7.09</v>
      </c>
    </row>
    <row r="293" spans="2:16" x14ac:dyDescent="0.25">
      <c r="B293" s="34">
        <v>45142</v>
      </c>
      <c r="C293" s="133">
        <v>6.03</v>
      </c>
      <c r="D293" s="312" t="s">
        <v>37</v>
      </c>
      <c r="E293" s="313" t="s">
        <v>199</v>
      </c>
      <c r="F293" s="53"/>
      <c r="G293" s="122"/>
      <c r="H293" s="261"/>
      <c r="I293" s="213" t="s">
        <v>46</v>
      </c>
      <c r="J293" s="224" t="s">
        <v>199</v>
      </c>
      <c r="K293" s="171" t="s">
        <v>222</v>
      </c>
      <c r="L293" s="320"/>
      <c r="M293" s="321" t="s">
        <v>199</v>
      </c>
      <c r="N293" s="198"/>
      <c r="P293" s="152">
        <v>6.03</v>
      </c>
    </row>
    <row r="294" spans="2:16" x14ac:dyDescent="0.25">
      <c r="B294" s="34">
        <v>45145</v>
      </c>
      <c r="C294" s="133">
        <v>6.18</v>
      </c>
      <c r="D294" s="210" t="s">
        <v>37</v>
      </c>
      <c r="E294" s="144" t="s">
        <v>199</v>
      </c>
      <c r="F294" s="53"/>
      <c r="G294" s="122" t="s">
        <v>37</v>
      </c>
      <c r="H294" s="261" t="s">
        <v>37</v>
      </c>
      <c r="I294" s="213" t="s">
        <v>46</v>
      </c>
      <c r="J294" s="224" t="s">
        <v>199</v>
      </c>
      <c r="K294" s="171" t="s">
        <v>222</v>
      </c>
      <c r="L294" s="320" t="s">
        <v>37</v>
      </c>
      <c r="M294" s="321" t="s">
        <v>199</v>
      </c>
      <c r="N294" s="322" t="s">
        <v>37</v>
      </c>
      <c r="P294" s="152">
        <v>6.18</v>
      </c>
    </row>
    <row r="295" spans="2:16" x14ac:dyDescent="0.25">
      <c r="B295" s="34">
        <v>45147</v>
      </c>
      <c r="C295" s="133">
        <v>1.7949999999999999</v>
      </c>
      <c r="D295" s="312" t="s">
        <v>37</v>
      </c>
      <c r="E295" s="144" t="s">
        <v>199</v>
      </c>
      <c r="F295" s="53"/>
      <c r="G295" s="122"/>
      <c r="H295" s="261"/>
      <c r="I295" s="213" t="s">
        <v>46</v>
      </c>
      <c r="J295" s="224" t="s">
        <v>199</v>
      </c>
      <c r="K295" s="171" t="s">
        <v>222</v>
      </c>
      <c r="L295" s="229"/>
      <c r="M295" s="197" t="s">
        <v>199</v>
      </c>
      <c r="N295" s="198"/>
      <c r="P295" s="152">
        <v>1.79</v>
      </c>
    </row>
    <row r="296" spans="2:16" x14ac:dyDescent="0.25">
      <c r="B296" s="34">
        <v>45149</v>
      </c>
      <c r="C296" s="133">
        <v>11.667</v>
      </c>
      <c r="D296" s="210" t="s">
        <v>37</v>
      </c>
      <c r="E296" s="144" t="s">
        <v>199</v>
      </c>
      <c r="F296" s="53"/>
      <c r="G296" s="122"/>
      <c r="H296" s="261"/>
      <c r="I296" s="213" t="s">
        <v>46</v>
      </c>
      <c r="J296" s="224" t="s">
        <v>199</v>
      </c>
      <c r="K296" s="171" t="s">
        <v>222</v>
      </c>
      <c r="L296" s="229"/>
      <c r="M296" s="197" t="s">
        <v>199</v>
      </c>
      <c r="N296" s="198"/>
      <c r="P296" s="152">
        <v>11.67</v>
      </c>
    </row>
    <row r="297" spans="2:16" x14ac:dyDescent="0.25">
      <c r="B297" s="34">
        <v>45154</v>
      </c>
      <c r="C297" s="133">
        <v>3.0270000000000001</v>
      </c>
      <c r="D297" s="210" t="s">
        <v>37</v>
      </c>
      <c r="E297" s="144" t="s">
        <v>199</v>
      </c>
      <c r="F297" s="53"/>
      <c r="G297" s="122" t="s">
        <v>37</v>
      </c>
      <c r="H297" s="261" t="s">
        <v>37</v>
      </c>
      <c r="I297" s="225">
        <v>6.0000000000000001E-3</v>
      </c>
      <c r="J297" s="224" t="s">
        <v>199</v>
      </c>
      <c r="K297" s="171" t="s">
        <v>222</v>
      </c>
      <c r="L297" s="320" t="s">
        <v>37</v>
      </c>
      <c r="M297" s="197" t="s">
        <v>199</v>
      </c>
      <c r="N297" s="322" t="s">
        <v>37</v>
      </c>
      <c r="P297" s="152">
        <v>3.03</v>
      </c>
    </row>
    <row r="298" spans="2:16" x14ac:dyDescent="0.25">
      <c r="B298" s="34">
        <v>45156</v>
      </c>
      <c r="C298" s="133">
        <v>7.016</v>
      </c>
      <c r="D298" s="312" t="s">
        <v>37</v>
      </c>
      <c r="E298" s="144" t="s">
        <v>199</v>
      </c>
      <c r="F298" s="53"/>
      <c r="G298" s="122"/>
      <c r="H298" s="261"/>
      <c r="I298" s="213" t="s">
        <v>46</v>
      </c>
      <c r="J298" s="224" t="s">
        <v>199</v>
      </c>
      <c r="K298" s="171" t="s">
        <v>222</v>
      </c>
      <c r="L298" s="229"/>
      <c r="M298" s="197" t="s">
        <v>199</v>
      </c>
      <c r="N298" s="198"/>
      <c r="P298" s="152">
        <v>7.02</v>
      </c>
    </row>
    <row r="299" spans="2:16" x14ac:dyDescent="0.25">
      <c r="B299" s="34">
        <v>45159</v>
      </c>
      <c r="C299" s="133">
        <v>4.4210000000000003</v>
      </c>
      <c r="D299" s="312" t="s">
        <v>37</v>
      </c>
      <c r="E299" s="144" t="s">
        <v>199</v>
      </c>
      <c r="F299" s="53"/>
      <c r="G299" s="122" t="s">
        <v>37</v>
      </c>
      <c r="H299" s="261" t="s">
        <v>37</v>
      </c>
      <c r="I299" s="213">
        <v>7.0000000000000001E-3</v>
      </c>
      <c r="J299" s="224" t="s">
        <v>199</v>
      </c>
      <c r="K299" s="171" t="s">
        <v>222</v>
      </c>
      <c r="L299" s="229" t="s">
        <v>37</v>
      </c>
      <c r="M299" s="197" t="s">
        <v>37</v>
      </c>
      <c r="N299" s="198" t="s">
        <v>37</v>
      </c>
      <c r="P299" s="152">
        <v>4.43</v>
      </c>
    </row>
    <row r="300" spans="2:16" x14ac:dyDescent="0.25">
      <c r="B300" s="34">
        <v>45161</v>
      </c>
      <c r="C300" s="133">
        <v>6.1130000000000004</v>
      </c>
      <c r="D300" s="312" t="s">
        <v>37</v>
      </c>
      <c r="E300" s="144" t="s">
        <v>199</v>
      </c>
      <c r="F300" s="53"/>
      <c r="G300" s="122"/>
      <c r="H300" s="261"/>
      <c r="I300" s="213">
        <v>8.0000000000000002E-3</v>
      </c>
      <c r="J300" s="224" t="s">
        <v>199</v>
      </c>
      <c r="K300" s="171" t="s">
        <v>222</v>
      </c>
      <c r="L300" s="229"/>
      <c r="M300" s="197" t="s">
        <v>37</v>
      </c>
      <c r="N300" s="198"/>
      <c r="P300" s="152">
        <v>6.12</v>
      </c>
    </row>
    <row r="301" spans="2:16" x14ac:dyDescent="0.25">
      <c r="B301" s="34">
        <v>45163</v>
      </c>
      <c r="C301" s="133">
        <v>5.306</v>
      </c>
      <c r="D301" s="312" t="s">
        <v>37</v>
      </c>
      <c r="E301" s="144" t="s">
        <v>199</v>
      </c>
      <c r="F301" s="53"/>
      <c r="G301" s="122"/>
      <c r="H301" s="261"/>
      <c r="I301" s="213">
        <v>5.0000000000000001E-3</v>
      </c>
      <c r="J301" s="224" t="s">
        <v>199</v>
      </c>
      <c r="K301" s="171" t="s">
        <v>222</v>
      </c>
      <c r="L301" s="229"/>
      <c r="M301" s="197" t="s">
        <v>37</v>
      </c>
      <c r="N301" s="198"/>
      <c r="P301" s="152">
        <v>5.31</v>
      </c>
    </row>
    <row r="302" spans="2:16" x14ac:dyDescent="0.25">
      <c r="B302" s="34">
        <v>45166</v>
      </c>
      <c r="C302" s="133">
        <v>2.794</v>
      </c>
      <c r="D302" s="312" t="s">
        <v>37</v>
      </c>
      <c r="E302" s="144" t="s">
        <v>199</v>
      </c>
      <c r="F302" s="53"/>
      <c r="G302" s="122" t="s">
        <v>37</v>
      </c>
      <c r="H302" s="261" t="s">
        <v>37</v>
      </c>
      <c r="I302" s="213" t="s">
        <v>46</v>
      </c>
      <c r="J302" s="224" t="s">
        <v>199</v>
      </c>
      <c r="K302" s="171" t="s">
        <v>222</v>
      </c>
      <c r="L302" s="229" t="s">
        <v>37</v>
      </c>
      <c r="M302" s="197" t="s">
        <v>37</v>
      </c>
      <c r="N302" s="198" t="s">
        <v>37</v>
      </c>
      <c r="P302" s="152">
        <v>2.794</v>
      </c>
    </row>
    <row r="303" spans="2:16" x14ac:dyDescent="0.25">
      <c r="B303" s="34">
        <v>45168</v>
      </c>
      <c r="C303" s="133">
        <v>4.4790000000000001</v>
      </c>
      <c r="D303" s="312" t="s">
        <v>37</v>
      </c>
      <c r="E303" s="144" t="s">
        <v>199</v>
      </c>
      <c r="F303" s="53"/>
      <c r="G303" s="122"/>
      <c r="H303" s="261"/>
      <c r="I303" s="213" t="s">
        <v>46</v>
      </c>
      <c r="J303" s="224" t="s">
        <v>199</v>
      </c>
      <c r="K303" s="171" t="s">
        <v>222</v>
      </c>
      <c r="L303" s="229"/>
      <c r="M303" s="197" t="s">
        <v>37</v>
      </c>
      <c r="N303" s="198"/>
      <c r="P303" s="152">
        <v>4.4800000000000004</v>
      </c>
    </row>
    <row r="304" spans="2:16" x14ac:dyDescent="0.25">
      <c r="B304" s="34">
        <v>45170</v>
      </c>
      <c r="C304" s="133">
        <v>1.595</v>
      </c>
      <c r="D304" s="312" t="s">
        <v>37</v>
      </c>
      <c r="E304" s="144" t="s">
        <v>199</v>
      </c>
      <c r="F304" s="53"/>
      <c r="G304" s="122"/>
      <c r="H304" s="261"/>
      <c r="I304" s="213" t="s">
        <v>46</v>
      </c>
      <c r="J304" s="224" t="s">
        <v>199</v>
      </c>
      <c r="K304" s="171" t="s">
        <v>222</v>
      </c>
      <c r="L304" s="229"/>
      <c r="M304" s="197" t="s">
        <v>37</v>
      </c>
      <c r="N304" s="198"/>
      <c r="P304" s="152">
        <v>1.59</v>
      </c>
    </row>
    <row r="305" spans="2:16" x14ac:dyDescent="0.25">
      <c r="B305" s="34">
        <v>45173</v>
      </c>
      <c r="C305" s="133">
        <v>3.9129999999999998</v>
      </c>
      <c r="D305" s="312">
        <v>0.222</v>
      </c>
      <c r="E305" s="144" t="s">
        <v>199</v>
      </c>
      <c r="F305" s="53"/>
      <c r="G305" s="122" t="s">
        <v>37</v>
      </c>
      <c r="H305" s="261" t="s">
        <v>37</v>
      </c>
      <c r="I305" s="213">
        <v>4.9000000000000002E-2</v>
      </c>
      <c r="J305" s="224">
        <v>3.4000000000000002E-2</v>
      </c>
      <c r="K305" s="171" t="s">
        <v>222</v>
      </c>
      <c r="L305" s="229" t="s">
        <v>37</v>
      </c>
      <c r="M305" s="197" t="s">
        <v>37</v>
      </c>
      <c r="N305" s="198" t="s">
        <v>37</v>
      </c>
      <c r="P305" s="152">
        <v>4.22</v>
      </c>
    </row>
    <row r="306" spans="2:16" x14ac:dyDescent="0.25">
      <c r="B306" s="34">
        <v>45175</v>
      </c>
      <c r="C306" s="311">
        <v>4.609</v>
      </c>
      <c r="D306" s="312">
        <v>0.01</v>
      </c>
      <c r="E306" s="313" t="s">
        <v>199</v>
      </c>
      <c r="F306" s="329"/>
      <c r="G306" s="303"/>
      <c r="H306" s="330"/>
      <c r="I306" s="331">
        <v>0.02</v>
      </c>
      <c r="J306" s="332">
        <v>2.5999999999999999E-2</v>
      </c>
      <c r="K306" s="328" t="s">
        <v>222</v>
      </c>
      <c r="L306" s="320"/>
      <c r="M306" s="321" t="s">
        <v>37</v>
      </c>
      <c r="N306" s="322"/>
      <c r="P306" s="284">
        <v>4.68</v>
      </c>
    </row>
    <row r="307" spans="2:16" x14ac:dyDescent="0.25">
      <c r="B307" s="34">
        <v>45177</v>
      </c>
      <c r="C307" s="133">
        <v>1.9650000000000001</v>
      </c>
      <c r="D307" s="312">
        <v>7.0000000000000001E-3</v>
      </c>
      <c r="E307" s="144" t="s">
        <v>199</v>
      </c>
      <c r="F307" s="53"/>
      <c r="G307" s="122"/>
      <c r="H307" s="261"/>
      <c r="I307" s="213">
        <v>1.7999999999999999E-2</v>
      </c>
      <c r="J307" s="224">
        <v>0.03</v>
      </c>
      <c r="K307" s="171" t="s">
        <v>222</v>
      </c>
      <c r="L307" s="229"/>
      <c r="M307" s="197" t="s">
        <v>37</v>
      </c>
      <c r="N307" s="198"/>
      <c r="P307" s="152">
        <v>2.02</v>
      </c>
    </row>
    <row r="308" spans="2:16" x14ac:dyDescent="0.25">
      <c r="B308" s="34">
        <v>45182</v>
      </c>
      <c r="C308" s="311">
        <v>2.129</v>
      </c>
      <c r="D308" s="312">
        <v>4.0000000000000001E-3</v>
      </c>
      <c r="E308" s="313" t="s">
        <v>199</v>
      </c>
      <c r="F308" s="329"/>
      <c r="G308" s="122" t="s">
        <v>37</v>
      </c>
      <c r="H308" s="261" t="s">
        <v>37</v>
      </c>
      <c r="I308" s="331">
        <v>2.7E-2</v>
      </c>
      <c r="J308" s="332">
        <v>1.7999999999999999E-2</v>
      </c>
      <c r="K308" s="171" t="s">
        <v>222</v>
      </c>
      <c r="L308" s="229" t="s">
        <v>37</v>
      </c>
      <c r="M308" s="197" t="s">
        <v>37</v>
      </c>
      <c r="N308" s="198" t="s">
        <v>37</v>
      </c>
      <c r="P308" s="284">
        <v>2.1800000000000002</v>
      </c>
    </row>
    <row r="309" spans="2:16" x14ac:dyDescent="0.25">
      <c r="B309" s="34">
        <v>45184</v>
      </c>
      <c r="C309" s="133">
        <v>0.36499999999999999</v>
      </c>
      <c r="D309" s="312">
        <v>6.0000000000000001E-3</v>
      </c>
      <c r="E309" s="144" t="s">
        <v>199</v>
      </c>
      <c r="F309" s="53"/>
      <c r="G309" s="122"/>
      <c r="H309" s="261"/>
      <c r="I309" s="213">
        <v>2.4E-2</v>
      </c>
      <c r="J309" s="224">
        <v>8.9999999999999993E-3</v>
      </c>
      <c r="K309" s="171" t="s">
        <v>222</v>
      </c>
      <c r="L309" s="229"/>
      <c r="M309" s="197" t="s">
        <v>37</v>
      </c>
      <c r="N309" s="198"/>
      <c r="P309" s="152">
        <v>0.4</v>
      </c>
    </row>
    <row r="310" spans="2:16" x14ac:dyDescent="0.25">
      <c r="B310" s="34">
        <v>45187</v>
      </c>
      <c r="C310" s="133">
        <v>3.3319999999999999</v>
      </c>
      <c r="D310" s="312">
        <v>1.4999999999999999E-2</v>
      </c>
      <c r="E310" s="144" t="s">
        <v>199</v>
      </c>
      <c r="F310" s="53"/>
      <c r="G310" s="122" t="s">
        <v>37</v>
      </c>
      <c r="H310" s="261" t="s">
        <v>37</v>
      </c>
      <c r="I310" s="213">
        <v>0.02</v>
      </c>
      <c r="J310" s="224">
        <v>2.8000000000000001E-2</v>
      </c>
      <c r="K310" s="171" t="s">
        <v>222</v>
      </c>
      <c r="L310" s="229" t="s">
        <v>37</v>
      </c>
      <c r="M310" s="197">
        <v>5.2999999999999999E-2</v>
      </c>
      <c r="N310" s="198" t="s">
        <v>37</v>
      </c>
      <c r="P310" s="152">
        <v>3.45</v>
      </c>
    </row>
    <row r="311" spans="2:16" x14ac:dyDescent="0.25">
      <c r="B311" s="34">
        <v>45189</v>
      </c>
      <c r="C311" s="133">
        <v>3.0419999999999998</v>
      </c>
      <c r="D311" s="312">
        <v>1.6E-2</v>
      </c>
      <c r="E311" s="144" t="s">
        <v>199</v>
      </c>
      <c r="F311" s="53"/>
      <c r="G311" s="122"/>
      <c r="H311" s="261"/>
      <c r="I311" s="213">
        <v>1.9E-2</v>
      </c>
      <c r="J311" s="224">
        <v>2.4E-2</v>
      </c>
      <c r="K311" s="171" t="s">
        <v>222</v>
      </c>
      <c r="L311" s="229"/>
      <c r="M311" s="197">
        <v>0.24099999999999999</v>
      </c>
      <c r="N311" s="198"/>
      <c r="P311" s="284">
        <v>3.34</v>
      </c>
    </row>
    <row r="312" spans="2:16" x14ac:dyDescent="0.25">
      <c r="B312" s="34">
        <v>45191</v>
      </c>
      <c r="C312" s="133">
        <v>1.395</v>
      </c>
      <c r="D312" s="312">
        <v>1.2E-2</v>
      </c>
      <c r="E312" s="144" t="s">
        <v>199</v>
      </c>
      <c r="F312" s="53"/>
      <c r="G312" s="122"/>
      <c r="H312" s="261"/>
      <c r="I312" s="213">
        <v>1.6E-2</v>
      </c>
      <c r="J312" s="224">
        <v>8.0000000000000002E-3</v>
      </c>
      <c r="K312" s="171" t="s">
        <v>222</v>
      </c>
      <c r="L312" s="229"/>
      <c r="M312" s="197">
        <v>2.5999999999999999E-2</v>
      </c>
      <c r="N312" s="198"/>
      <c r="P312" s="152">
        <v>1.46</v>
      </c>
    </row>
    <row r="313" spans="2:16" x14ac:dyDescent="0.25">
      <c r="B313" s="34">
        <v>45194</v>
      </c>
      <c r="C313" s="133">
        <v>2.4409999999999998</v>
      </c>
      <c r="D313" s="312">
        <v>8.9999999999999993E-3</v>
      </c>
      <c r="E313" s="144" t="s">
        <v>199</v>
      </c>
      <c r="F313" s="53"/>
      <c r="G313" s="122" t="s">
        <v>37</v>
      </c>
      <c r="H313" s="261" t="s">
        <v>37</v>
      </c>
      <c r="I313" s="213">
        <v>1.9E-2</v>
      </c>
      <c r="J313" s="224">
        <v>3.0000000000000001E-3</v>
      </c>
      <c r="K313" s="171" t="s">
        <v>222</v>
      </c>
      <c r="L313" s="229" t="s">
        <v>37</v>
      </c>
      <c r="M313" s="197">
        <v>6.4000000000000001E-2</v>
      </c>
      <c r="N313" s="198" t="s">
        <v>37</v>
      </c>
      <c r="P313" s="152">
        <v>2.54</v>
      </c>
    </row>
    <row r="314" spans="2:16" x14ac:dyDescent="0.25">
      <c r="B314" s="34">
        <v>45196</v>
      </c>
      <c r="C314" s="133">
        <v>1.4590000000000001</v>
      </c>
      <c r="D314" s="312">
        <v>4.2000000000000003E-2</v>
      </c>
      <c r="E314" s="144" t="s">
        <v>199</v>
      </c>
      <c r="F314" s="53"/>
      <c r="G314" s="122"/>
      <c r="H314" s="261"/>
      <c r="I314" s="213">
        <v>2.3E-2</v>
      </c>
      <c r="J314" s="224">
        <v>1.2999999999999999E-2</v>
      </c>
      <c r="K314" s="171" t="s">
        <v>222</v>
      </c>
      <c r="L314" s="229"/>
      <c r="M314" s="197" t="s">
        <v>199</v>
      </c>
      <c r="N314" s="198"/>
      <c r="P314" s="152">
        <v>1.54</v>
      </c>
    </row>
    <row r="315" spans="2:16" x14ac:dyDescent="0.25">
      <c r="B315" s="34">
        <v>45198</v>
      </c>
      <c r="C315" s="133">
        <v>6.2290000000000001</v>
      </c>
      <c r="D315" s="312">
        <v>4.2000000000000003E-2</v>
      </c>
      <c r="E315" s="144" t="s">
        <v>199</v>
      </c>
      <c r="F315" s="53"/>
      <c r="G315" s="122"/>
      <c r="H315" s="261"/>
      <c r="I315" s="213">
        <v>1.6E-2</v>
      </c>
      <c r="J315" s="224">
        <v>2.4E-2</v>
      </c>
      <c r="K315" s="171" t="s">
        <v>222</v>
      </c>
      <c r="L315" s="229"/>
      <c r="M315" s="197">
        <v>2.5000000000000001E-2</v>
      </c>
      <c r="N315" s="198"/>
      <c r="P315" s="152">
        <v>6.34</v>
      </c>
    </row>
    <row r="316" spans="2:16" x14ac:dyDescent="0.25">
      <c r="B316" s="34">
        <v>45201</v>
      </c>
      <c r="C316" s="133">
        <v>1.2549999999999999</v>
      </c>
      <c r="D316" s="312">
        <v>1.7000000000000001E-2</v>
      </c>
      <c r="E316" s="144" t="s">
        <v>199</v>
      </c>
      <c r="F316" s="53"/>
      <c r="G316" s="122" t="s">
        <v>37</v>
      </c>
      <c r="H316" s="261" t="s">
        <v>37</v>
      </c>
      <c r="I316" s="213">
        <v>1.4E-2</v>
      </c>
      <c r="J316" s="224">
        <v>1.6E-2</v>
      </c>
      <c r="K316" s="171" t="s">
        <v>199</v>
      </c>
      <c r="L316" s="229" t="s">
        <v>37</v>
      </c>
      <c r="M316" s="197" t="s">
        <v>199</v>
      </c>
      <c r="N316" s="198" t="s">
        <v>37</v>
      </c>
      <c r="P316" s="152">
        <v>1.3</v>
      </c>
    </row>
    <row r="317" spans="2:16" x14ac:dyDescent="0.25">
      <c r="B317" s="34">
        <v>45203</v>
      </c>
      <c r="C317" s="133">
        <v>3.77</v>
      </c>
      <c r="D317" s="312">
        <v>0.05</v>
      </c>
      <c r="E317" s="144" t="s">
        <v>199</v>
      </c>
      <c r="F317" s="53"/>
      <c r="G317" s="122"/>
      <c r="H317" s="261"/>
      <c r="I317" s="213">
        <v>1.4E-2</v>
      </c>
      <c r="J317" s="224">
        <v>1.4999999999999999E-2</v>
      </c>
      <c r="K317" s="171" t="s">
        <v>199</v>
      </c>
      <c r="L317" s="229"/>
      <c r="M317" s="197" t="s">
        <v>37</v>
      </c>
      <c r="N317" s="198"/>
      <c r="P317" s="152">
        <v>3.86</v>
      </c>
    </row>
    <row r="318" spans="2:16" x14ac:dyDescent="0.25">
      <c r="B318" s="34">
        <v>45205</v>
      </c>
      <c r="C318" s="133">
        <v>1.6819999999999999</v>
      </c>
      <c r="D318" s="312">
        <v>4.4999999999999998E-2</v>
      </c>
      <c r="E318" s="144" t="s">
        <v>199</v>
      </c>
      <c r="F318" s="53"/>
      <c r="G318" s="122"/>
      <c r="H318" s="261"/>
      <c r="I318" s="213">
        <v>1.4E-2</v>
      </c>
      <c r="J318" s="224">
        <v>1.0999999999999999E-2</v>
      </c>
      <c r="K318" s="171" t="s">
        <v>199</v>
      </c>
      <c r="L318" s="229"/>
      <c r="M318" s="197" t="s">
        <v>37</v>
      </c>
      <c r="N318" s="198"/>
      <c r="P318" s="152">
        <v>1.75</v>
      </c>
    </row>
    <row r="319" spans="2:16" x14ac:dyDescent="0.25">
      <c r="B319" s="34">
        <v>45208</v>
      </c>
      <c r="C319" s="311">
        <v>1.258</v>
      </c>
      <c r="D319" s="312">
        <v>0.04</v>
      </c>
      <c r="E319" s="313" t="s">
        <v>199</v>
      </c>
      <c r="F319" s="329"/>
      <c r="G319" s="122" t="s">
        <v>37</v>
      </c>
      <c r="H319" s="261" t="s">
        <v>37</v>
      </c>
      <c r="I319" s="331">
        <v>7.0000000000000001E-3</v>
      </c>
      <c r="J319" s="332">
        <v>1.2E-2</v>
      </c>
      <c r="K319" s="171" t="s">
        <v>199</v>
      </c>
      <c r="L319" s="229" t="s">
        <v>37</v>
      </c>
      <c r="M319" s="197" t="s">
        <v>37</v>
      </c>
      <c r="N319" s="198" t="s">
        <v>37</v>
      </c>
      <c r="P319" s="284">
        <v>1.32</v>
      </c>
    </row>
    <row r="320" spans="2:16" x14ac:dyDescent="0.25">
      <c r="B320" s="34">
        <v>45210</v>
      </c>
      <c r="C320" s="133">
        <v>4.4409999999999998</v>
      </c>
      <c r="D320" s="312">
        <v>3.9E-2</v>
      </c>
      <c r="E320" s="144" t="s">
        <v>199</v>
      </c>
      <c r="F320" s="53"/>
      <c r="G320" s="122"/>
      <c r="H320" s="261"/>
      <c r="I320" s="213">
        <v>1.4999999999999999E-2</v>
      </c>
      <c r="J320" s="224">
        <v>1.2999999999999999E-2</v>
      </c>
      <c r="K320" s="171" t="s">
        <v>199</v>
      </c>
      <c r="L320" s="229"/>
      <c r="M320" s="197" t="s">
        <v>37</v>
      </c>
      <c r="N320" s="198"/>
      <c r="P320" s="152">
        <v>4.51</v>
      </c>
    </row>
    <row r="321" spans="2:16" x14ac:dyDescent="0.25">
      <c r="B321" s="34">
        <v>45215</v>
      </c>
      <c r="C321" s="133">
        <v>6.2009999999999996</v>
      </c>
      <c r="D321" s="312">
        <v>5.8999999999999997E-2</v>
      </c>
      <c r="E321" s="144" t="s">
        <v>199</v>
      </c>
      <c r="F321" s="53"/>
      <c r="G321" s="122" t="s">
        <v>37</v>
      </c>
      <c r="H321" s="261" t="s">
        <v>37</v>
      </c>
      <c r="I321" s="213">
        <v>1.9E-2</v>
      </c>
      <c r="J321" s="224">
        <v>2.5000000000000001E-2</v>
      </c>
      <c r="K321" s="171" t="s">
        <v>199</v>
      </c>
      <c r="L321" s="229" t="s">
        <v>37</v>
      </c>
      <c r="M321" s="197" t="s">
        <v>37</v>
      </c>
      <c r="N321" s="198" t="s">
        <v>37</v>
      </c>
      <c r="P321" s="152">
        <v>6.3</v>
      </c>
    </row>
    <row r="322" spans="2:16" x14ac:dyDescent="0.25">
      <c r="B322" s="34">
        <v>45217</v>
      </c>
      <c r="C322" s="133">
        <v>2.7069999999999999</v>
      </c>
      <c r="D322" s="312">
        <v>5.6000000000000001E-2</v>
      </c>
      <c r="E322" s="144" t="s">
        <v>199</v>
      </c>
      <c r="F322" s="53"/>
      <c r="G322" s="122"/>
      <c r="H322" s="261"/>
      <c r="I322" s="213">
        <v>0.02</v>
      </c>
      <c r="J322" s="224">
        <v>1.2E-2</v>
      </c>
      <c r="K322" s="171" t="s">
        <v>199</v>
      </c>
      <c r="L322" s="229"/>
      <c r="M322" s="197">
        <v>4.1000000000000002E-2</v>
      </c>
      <c r="N322" s="198"/>
      <c r="P322" s="152">
        <v>2.84</v>
      </c>
    </row>
    <row r="323" spans="2:16" x14ac:dyDescent="0.25">
      <c r="B323" s="34">
        <v>45219</v>
      </c>
      <c r="C323" s="133">
        <v>3.9169999999999998</v>
      </c>
      <c r="D323" s="210">
        <v>8.5000000000000006E-2</v>
      </c>
      <c r="E323" s="144" t="s">
        <v>199</v>
      </c>
      <c r="F323" s="53"/>
      <c r="G323" s="122"/>
      <c r="H323" s="261"/>
      <c r="I323" s="213">
        <v>2.3E-2</v>
      </c>
      <c r="J323" s="224">
        <v>0.01</v>
      </c>
      <c r="K323" s="171" t="s">
        <v>199</v>
      </c>
      <c r="L323" s="229"/>
      <c r="M323" s="197">
        <v>3.5999999999999997E-2</v>
      </c>
      <c r="N323" s="198"/>
      <c r="P323" s="152">
        <v>4.07</v>
      </c>
    </row>
    <row r="324" spans="2:16" x14ac:dyDescent="0.25">
      <c r="B324" s="34">
        <v>45232</v>
      </c>
      <c r="C324" s="133">
        <v>2.4769999999999999</v>
      </c>
      <c r="D324" s="210">
        <v>3.9E-2</v>
      </c>
      <c r="E324" s="144" t="s">
        <v>199</v>
      </c>
      <c r="F324" s="53"/>
      <c r="G324" s="122" t="s">
        <v>37</v>
      </c>
      <c r="H324" s="261" t="s">
        <v>37</v>
      </c>
      <c r="I324" s="213">
        <v>1.7999999999999999E-2</v>
      </c>
      <c r="J324" s="224">
        <v>1.2E-2</v>
      </c>
      <c r="K324" s="171" t="s">
        <v>199</v>
      </c>
      <c r="L324" s="229" t="s">
        <v>37</v>
      </c>
      <c r="M324" s="197" t="s">
        <v>37</v>
      </c>
      <c r="N324" s="198" t="s">
        <v>37</v>
      </c>
      <c r="P324" s="152">
        <v>2.54</v>
      </c>
    </row>
    <row r="325" spans="2:16" x14ac:dyDescent="0.25">
      <c r="B325" s="34">
        <v>45233</v>
      </c>
      <c r="C325" s="133">
        <v>2.3919999999999999</v>
      </c>
      <c r="D325" s="312">
        <v>3.3000000000000002E-2</v>
      </c>
      <c r="E325" s="144" t="s">
        <v>199</v>
      </c>
      <c r="F325" s="53"/>
      <c r="G325" s="122"/>
      <c r="H325" s="261"/>
      <c r="I325" s="213">
        <v>1.9E-2</v>
      </c>
      <c r="J325" s="224">
        <v>1.2999999999999999E-2</v>
      </c>
      <c r="K325" s="171" t="s">
        <v>199</v>
      </c>
      <c r="L325" s="229"/>
      <c r="M325" s="197" t="s">
        <v>37</v>
      </c>
      <c r="N325" s="198"/>
      <c r="P325" s="152">
        <v>2.46</v>
      </c>
    </row>
    <row r="326" spans="2:16" x14ac:dyDescent="0.25">
      <c r="B326" s="34">
        <v>45236</v>
      </c>
      <c r="C326" s="133">
        <v>2.9319999999999999</v>
      </c>
      <c r="D326" s="312">
        <v>2.5999999999999999E-2</v>
      </c>
      <c r="E326" s="144" t="s">
        <v>199</v>
      </c>
      <c r="F326" s="53"/>
      <c r="G326" s="122" t="s">
        <v>37</v>
      </c>
      <c r="H326" s="261" t="s">
        <v>37</v>
      </c>
      <c r="I326" s="213">
        <v>1.0999999999999999E-2</v>
      </c>
      <c r="J326" s="224">
        <v>3.1E-2</v>
      </c>
      <c r="K326" s="171" t="s">
        <v>199</v>
      </c>
      <c r="L326" s="229" t="s">
        <v>37</v>
      </c>
      <c r="M326" s="197">
        <v>2.1999999999999999E-2</v>
      </c>
      <c r="N326" s="198" t="s">
        <v>37</v>
      </c>
      <c r="P326" s="152">
        <v>3.02</v>
      </c>
    </row>
    <row r="327" spans="2:16" x14ac:dyDescent="0.25">
      <c r="B327" s="34">
        <v>45238</v>
      </c>
      <c r="C327" s="311">
        <v>7.3029999999999999</v>
      </c>
      <c r="D327" s="312">
        <v>2.5999999999999999E-2</v>
      </c>
      <c r="E327" s="313" t="s">
        <v>199</v>
      </c>
      <c r="F327" s="314"/>
      <c r="G327" s="315"/>
      <c r="H327" s="316"/>
      <c r="I327" s="317">
        <v>1.0999999999999999E-2</v>
      </c>
      <c r="J327" s="332">
        <v>2.7E-2</v>
      </c>
      <c r="K327" s="171" t="s">
        <v>199</v>
      </c>
      <c r="L327" s="320"/>
      <c r="M327" s="321">
        <v>2.1999999999999999E-2</v>
      </c>
      <c r="N327" s="322"/>
      <c r="O327" s="212"/>
      <c r="P327" s="284">
        <v>7.39</v>
      </c>
    </row>
    <row r="328" spans="2:16" x14ac:dyDescent="0.25">
      <c r="B328" s="34">
        <v>45240</v>
      </c>
      <c r="C328" s="133">
        <v>2.157</v>
      </c>
      <c r="D328" s="312">
        <v>1.7000000000000001E-2</v>
      </c>
      <c r="E328" s="144" t="s">
        <v>199</v>
      </c>
      <c r="F328" s="53"/>
      <c r="G328" s="122"/>
      <c r="H328" s="261"/>
      <c r="I328" s="213">
        <v>1.2E-2</v>
      </c>
      <c r="J328" s="224">
        <v>2.7E-2</v>
      </c>
      <c r="K328" s="171" t="s">
        <v>199</v>
      </c>
      <c r="L328" s="229"/>
      <c r="M328" s="197">
        <v>1.0999999999999999E-2</v>
      </c>
      <c r="N328" s="198"/>
      <c r="P328" s="152">
        <v>2.2200000000000002</v>
      </c>
    </row>
    <row r="329" spans="2:16" x14ac:dyDescent="0.25">
      <c r="B329" s="34">
        <v>45243</v>
      </c>
      <c r="C329" s="133">
        <v>4.9109999999999996</v>
      </c>
      <c r="D329" s="312">
        <v>1.6E-2</v>
      </c>
      <c r="E329" s="144" t="s">
        <v>199</v>
      </c>
      <c r="F329" s="53"/>
      <c r="G329" s="122" t="s">
        <v>37</v>
      </c>
      <c r="H329" s="261" t="s">
        <v>37</v>
      </c>
      <c r="I329" s="213">
        <v>8.0000000000000002E-3</v>
      </c>
      <c r="J329" s="224">
        <v>1.2999999999999999E-2</v>
      </c>
      <c r="K329" s="171" t="s">
        <v>199</v>
      </c>
      <c r="L329" s="229">
        <v>5.0000000000000001E-3</v>
      </c>
      <c r="M329" s="197">
        <v>1.7999999999999999E-2</v>
      </c>
      <c r="N329" s="252" t="s">
        <v>199</v>
      </c>
      <c r="P329" s="152">
        <v>4.97</v>
      </c>
    </row>
    <row r="330" spans="2:16" x14ac:dyDescent="0.25">
      <c r="B330" s="34">
        <v>45245</v>
      </c>
      <c r="C330" s="311">
        <v>5.1230000000000002</v>
      </c>
      <c r="D330" s="312">
        <v>6.3E-2</v>
      </c>
      <c r="E330" s="313" t="s">
        <v>199</v>
      </c>
      <c r="F330" s="314"/>
      <c r="G330" s="315"/>
      <c r="H330" s="316"/>
      <c r="I330" s="317">
        <v>0.02</v>
      </c>
      <c r="J330" s="332">
        <v>1.2E-2</v>
      </c>
      <c r="K330" s="171" t="s">
        <v>199</v>
      </c>
      <c r="L330" s="320"/>
      <c r="M330" s="321">
        <v>0.123</v>
      </c>
      <c r="N330" s="322"/>
      <c r="O330" s="212"/>
      <c r="P330" s="284">
        <v>5.34</v>
      </c>
    </row>
    <row r="331" spans="2:16" x14ac:dyDescent="0.25">
      <c r="B331" s="34">
        <v>45247</v>
      </c>
      <c r="C331" s="133">
        <v>2.61</v>
      </c>
      <c r="D331" s="312">
        <v>2.7E-2</v>
      </c>
      <c r="E331" s="144" t="s">
        <v>199</v>
      </c>
      <c r="F331" s="53"/>
      <c r="G331" s="122"/>
      <c r="H331" s="261"/>
      <c r="I331" s="213">
        <v>1.9E-2</v>
      </c>
      <c r="J331" s="224">
        <v>8.9999999999999993E-3</v>
      </c>
      <c r="K331" s="171" t="s">
        <v>199</v>
      </c>
      <c r="L331" s="229"/>
      <c r="M331" s="197">
        <v>0.112</v>
      </c>
      <c r="N331" s="198"/>
      <c r="P331" s="152">
        <v>2.78</v>
      </c>
    </row>
    <row r="332" spans="2:16" x14ac:dyDescent="0.25">
      <c r="B332" s="34">
        <v>45250</v>
      </c>
      <c r="C332" s="311">
        <v>2.4990000000000001</v>
      </c>
      <c r="D332" s="312">
        <v>8.8999999999999996E-2</v>
      </c>
      <c r="E332" s="144" t="s">
        <v>199</v>
      </c>
      <c r="F332" s="314"/>
      <c r="G332" s="122" t="s">
        <v>37</v>
      </c>
      <c r="H332" s="261" t="s">
        <v>37</v>
      </c>
      <c r="I332" s="317">
        <v>2.1999999999999999E-2</v>
      </c>
      <c r="J332" s="318">
        <v>1.7999999999999999E-2</v>
      </c>
      <c r="K332" s="171" t="s">
        <v>199</v>
      </c>
      <c r="L332" s="229" t="s">
        <v>37</v>
      </c>
      <c r="M332" s="197" t="s">
        <v>37</v>
      </c>
      <c r="N332" s="198" t="s">
        <v>37</v>
      </c>
      <c r="O332" s="212"/>
      <c r="P332" s="284">
        <v>2.63</v>
      </c>
    </row>
    <row r="333" spans="2:16" x14ac:dyDescent="0.25">
      <c r="B333" s="34">
        <v>45252</v>
      </c>
      <c r="C333" s="133">
        <v>0.71799999999999997</v>
      </c>
      <c r="D333" s="312">
        <v>3.7999999999999999E-2</v>
      </c>
      <c r="E333" s="144" t="s">
        <v>199</v>
      </c>
      <c r="F333" s="53"/>
      <c r="G333" s="122"/>
      <c r="H333" s="261"/>
      <c r="I333" s="213">
        <v>8.9999999999999993E-3</v>
      </c>
      <c r="J333" s="224">
        <v>1.0999999999999999E-2</v>
      </c>
      <c r="K333" s="171" t="s">
        <v>199</v>
      </c>
      <c r="L333" s="229"/>
      <c r="M333" s="197" t="s">
        <v>37</v>
      </c>
      <c r="N333" s="198"/>
      <c r="P333" s="152">
        <v>0.78</v>
      </c>
    </row>
    <row r="334" spans="2:16" x14ac:dyDescent="0.25">
      <c r="B334" s="34">
        <v>45254</v>
      </c>
      <c r="C334" s="311">
        <v>0.84499999999999997</v>
      </c>
      <c r="D334" s="312">
        <v>4.3999999999999997E-2</v>
      </c>
      <c r="E334" s="313" t="s">
        <v>199</v>
      </c>
      <c r="F334" s="314"/>
      <c r="G334" s="315"/>
      <c r="H334" s="316"/>
      <c r="I334" s="317">
        <v>0.01</v>
      </c>
      <c r="J334" s="318">
        <v>1.0999999999999999E-2</v>
      </c>
      <c r="K334" s="171" t="s">
        <v>199</v>
      </c>
      <c r="L334" s="320"/>
      <c r="M334" s="197" t="s">
        <v>37</v>
      </c>
      <c r="N334" s="322"/>
      <c r="O334" s="212"/>
      <c r="P334" s="284">
        <v>0.91</v>
      </c>
    </row>
    <row r="335" spans="2:16" x14ac:dyDescent="0.25">
      <c r="B335" s="34">
        <v>45257</v>
      </c>
      <c r="C335" s="133">
        <v>2.8079999999999998</v>
      </c>
      <c r="D335" s="312">
        <v>1.6E-2</v>
      </c>
      <c r="E335" s="313" t="s">
        <v>199</v>
      </c>
      <c r="F335" s="53"/>
      <c r="G335" s="122" t="s">
        <v>37</v>
      </c>
      <c r="H335" s="261" t="s">
        <v>37</v>
      </c>
      <c r="I335" s="213">
        <v>1.4E-2</v>
      </c>
      <c r="J335" s="224">
        <v>1.9E-2</v>
      </c>
      <c r="K335" s="171" t="s">
        <v>199</v>
      </c>
      <c r="L335" s="229" t="s">
        <v>37</v>
      </c>
      <c r="M335" s="197">
        <v>1.0999999999999999E-2</v>
      </c>
      <c r="N335" s="198" t="s">
        <v>37</v>
      </c>
      <c r="P335" s="152">
        <v>2.87</v>
      </c>
    </row>
    <row r="336" spans="2:16" x14ac:dyDescent="0.25">
      <c r="B336" s="34">
        <v>45259</v>
      </c>
      <c r="C336" s="311">
        <v>3.758</v>
      </c>
      <c r="D336" s="312">
        <v>6.0999999999999999E-2</v>
      </c>
      <c r="E336" s="313" t="s">
        <v>199</v>
      </c>
      <c r="F336" s="314"/>
      <c r="G336" s="315"/>
      <c r="H336" s="316"/>
      <c r="I336" s="317">
        <v>1.9E-2</v>
      </c>
      <c r="J336" s="318">
        <v>1.9E-2</v>
      </c>
      <c r="K336" s="171" t="s">
        <v>199</v>
      </c>
      <c r="L336" s="320"/>
      <c r="M336" s="321" t="s">
        <v>37</v>
      </c>
      <c r="N336" s="322"/>
      <c r="O336" s="212"/>
      <c r="P336" s="284">
        <v>3.86</v>
      </c>
    </row>
    <row r="337" spans="2:16" x14ac:dyDescent="0.25">
      <c r="B337" s="34">
        <v>45261</v>
      </c>
      <c r="C337" s="133">
        <v>2.85</v>
      </c>
      <c r="D337" s="210">
        <v>5.2999999999999999E-2</v>
      </c>
      <c r="E337" s="144" t="s">
        <v>199</v>
      </c>
      <c r="F337" s="53"/>
      <c r="G337" s="122"/>
      <c r="H337" s="261"/>
      <c r="I337" s="213">
        <v>2.1000000000000001E-2</v>
      </c>
      <c r="J337" s="224">
        <v>1.9E-2</v>
      </c>
      <c r="K337" s="171" t="s">
        <v>199</v>
      </c>
      <c r="L337" s="229"/>
      <c r="M337" s="197" t="s">
        <v>37</v>
      </c>
      <c r="N337" s="198"/>
      <c r="P337" s="152">
        <v>2.94</v>
      </c>
    </row>
    <row r="338" spans="2:16" x14ac:dyDescent="0.25">
      <c r="B338" s="34">
        <v>45264</v>
      </c>
      <c r="C338" s="311">
        <v>1.0349999999999999</v>
      </c>
      <c r="D338" s="312">
        <v>2.1999999999999999E-2</v>
      </c>
      <c r="E338" s="313" t="s">
        <v>199</v>
      </c>
      <c r="F338" s="314"/>
      <c r="G338" s="122" t="s">
        <v>37</v>
      </c>
      <c r="H338" s="261" t="s">
        <v>37</v>
      </c>
      <c r="I338" s="317">
        <v>1.7999999999999999E-2</v>
      </c>
      <c r="J338" s="318">
        <v>1.7000000000000001E-2</v>
      </c>
      <c r="K338" s="171" t="s">
        <v>199</v>
      </c>
      <c r="L338" s="229" t="s">
        <v>37</v>
      </c>
      <c r="M338" s="197" t="s">
        <v>37</v>
      </c>
      <c r="N338" s="198" t="s">
        <v>37</v>
      </c>
      <c r="O338" s="212"/>
      <c r="P338" s="284">
        <v>1.0900000000000001</v>
      </c>
    </row>
    <row r="339" spans="2:16" x14ac:dyDescent="0.25">
      <c r="B339" s="34">
        <v>45265</v>
      </c>
      <c r="C339" s="311">
        <v>1.8140000000000001</v>
      </c>
      <c r="D339" s="312">
        <v>2.9000000000000001E-2</v>
      </c>
      <c r="E339" s="313" t="s">
        <v>199</v>
      </c>
      <c r="F339" s="314"/>
      <c r="G339" s="315"/>
      <c r="H339" s="316"/>
      <c r="I339" s="317">
        <v>1.9E-2</v>
      </c>
      <c r="J339" s="318">
        <v>1.7999999999999999E-2</v>
      </c>
      <c r="K339" s="171" t="s">
        <v>199</v>
      </c>
      <c r="L339" s="320"/>
      <c r="M339" s="321" t="s">
        <v>37</v>
      </c>
      <c r="N339" s="322"/>
      <c r="O339" s="212"/>
      <c r="P339" s="284">
        <v>1.88</v>
      </c>
    </row>
    <row r="340" spans="2:16" x14ac:dyDescent="0.25">
      <c r="B340" s="34">
        <v>45271</v>
      </c>
      <c r="C340" s="133">
        <v>5.9109999999999996</v>
      </c>
      <c r="D340" s="312">
        <v>5.8999999999999997E-2</v>
      </c>
      <c r="E340" s="144" t="s">
        <v>199</v>
      </c>
      <c r="F340" s="53"/>
      <c r="G340" s="122" t="s">
        <v>37</v>
      </c>
      <c r="H340" s="261" t="s">
        <v>37</v>
      </c>
      <c r="I340" s="213">
        <v>0.03</v>
      </c>
      <c r="J340" s="195">
        <v>0.02</v>
      </c>
      <c r="K340" s="171" t="s">
        <v>199</v>
      </c>
      <c r="L340" s="229" t="s">
        <v>37</v>
      </c>
      <c r="M340" s="197">
        <v>0.29099999999999998</v>
      </c>
      <c r="N340" s="198" t="s">
        <v>37</v>
      </c>
      <c r="P340" s="152">
        <v>6.31</v>
      </c>
    </row>
    <row r="341" spans="2:16" x14ac:dyDescent="0.25">
      <c r="B341" s="34">
        <v>45273</v>
      </c>
      <c r="C341" s="133">
        <v>3.8839999999999999</v>
      </c>
      <c r="D341" s="312">
        <v>0.05</v>
      </c>
      <c r="E341" s="144" t="s">
        <v>199</v>
      </c>
      <c r="F341" s="53"/>
      <c r="G341" s="122"/>
      <c r="H341" s="261"/>
      <c r="I341" s="213">
        <v>1.9E-2</v>
      </c>
      <c r="J341" s="224">
        <v>1.7000000000000001E-2</v>
      </c>
      <c r="K341" s="171" t="s">
        <v>199</v>
      </c>
      <c r="L341" s="229"/>
      <c r="M341" s="197">
        <v>0.11899999999999999</v>
      </c>
      <c r="N341" s="198"/>
      <c r="P341" s="152">
        <v>4.09</v>
      </c>
    </row>
    <row r="342" spans="2:16" x14ac:dyDescent="0.25">
      <c r="B342" s="34">
        <v>45275</v>
      </c>
      <c r="C342" s="133">
        <v>3.0950000000000002</v>
      </c>
      <c r="D342" s="312">
        <v>3.0099999999999998E-2</v>
      </c>
      <c r="E342" s="144" t="s">
        <v>199</v>
      </c>
      <c r="F342" s="53"/>
      <c r="G342" s="122"/>
      <c r="H342" s="261"/>
      <c r="I342" s="213">
        <v>1.4999999999999999E-2</v>
      </c>
      <c r="J342" s="224">
        <v>1.4999999999999999E-2</v>
      </c>
      <c r="K342" s="171" t="s">
        <v>199</v>
      </c>
      <c r="L342" s="229"/>
      <c r="M342" s="197">
        <v>8.7999999999999995E-2</v>
      </c>
      <c r="N342" s="198"/>
      <c r="P342" s="152">
        <v>3.24</v>
      </c>
    </row>
    <row r="343" spans="2:16" x14ac:dyDescent="0.25">
      <c r="B343" s="34">
        <v>45278</v>
      </c>
      <c r="C343" s="133">
        <v>5.8819999999999997</v>
      </c>
      <c r="D343" s="210">
        <v>0.03</v>
      </c>
      <c r="E343" s="144" t="s">
        <v>199</v>
      </c>
      <c r="F343" s="53"/>
      <c r="G343" s="122" t="s">
        <v>37</v>
      </c>
      <c r="H343" s="261" t="s">
        <v>37</v>
      </c>
      <c r="I343" s="213">
        <v>0.02</v>
      </c>
      <c r="J343" s="224">
        <v>1.4E-2</v>
      </c>
      <c r="K343" s="171" t="s">
        <v>199</v>
      </c>
      <c r="L343" s="229" t="s">
        <v>37</v>
      </c>
      <c r="M343" s="197" t="s">
        <v>37</v>
      </c>
      <c r="N343" s="198" t="s">
        <v>37</v>
      </c>
      <c r="O343" s="350"/>
      <c r="P343" s="152">
        <v>5.95</v>
      </c>
    </row>
    <row r="344" spans="2:16" x14ac:dyDescent="0.25">
      <c r="B344" s="58">
        <v>45280</v>
      </c>
      <c r="C344" s="351">
        <v>5.923</v>
      </c>
      <c r="D344" s="352">
        <v>4.1000000000000002E-2</v>
      </c>
      <c r="E344" s="353" t="s">
        <v>199</v>
      </c>
      <c r="F344" s="354"/>
      <c r="G344" s="355"/>
      <c r="H344" s="356"/>
      <c r="I344" s="357">
        <v>1.7999999999999999E-2</v>
      </c>
      <c r="J344" s="358">
        <v>1.2E-2</v>
      </c>
      <c r="K344" s="359" t="s">
        <v>199</v>
      </c>
      <c r="L344" s="360"/>
      <c r="M344" s="361">
        <v>5.8000000000000003E-2</v>
      </c>
      <c r="N344" s="362"/>
      <c r="P344" s="363">
        <v>6.05</v>
      </c>
    </row>
    <row r="345" spans="2:16" x14ac:dyDescent="0.25">
      <c r="B345" s="58">
        <v>45282</v>
      </c>
      <c r="C345" s="351">
        <v>5.1210000000000004</v>
      </c>
      <c r="D345" s="352">
        <v>1.2999999999999999E-2</v>
      </c>
      <c r="E345" s="353" t="s">
        <v>199</v>
      </c>
      <c r="F345" s="354"/>
      <c r="G345" s="355"/>
      <c r="H345" s="356"/>
      <c r="I345" s="357">
        <v>0.02</v>
      </c>
      <c r="J345" s="358">
        <v>1.4999999999999999E-2</v>
      </c>
      <c r="K345" s="359" t="s">
        <v>199</v>
      </c>
      <c r="L345" s="360"/>
      <c r="M345" s="361">
        <v>5.2999999999999999E-2</v>
      </c>
      <c r="N345" s="362"/>
      <c r="P345" s="363">
        <v>5.22</v>
      </c>
    </row>
    <row r="346" spans="2:16" x14ac:dyDescent="0.25">
      <c r="B346" s="58">
        <v>45286</v>
      </c>
      <c r="C346" s="351">
        <v>1.6240000000000001</v>
      </c>
      <c r="D346" s="352">
        <v>7.3999999999999996E-2</v>
      </c>
      <c r="E346" s="353" t="s">
        <v>199</v>
      </c>
      <c r="F346" s="354"/>
      <c r="G346" s="355" t="s">
        <v>37</v>
      </c>
      <c r="H346" s="356" t="s">
        <v>37</v>
      </c>
      <c r="I346" s="357">
        <v>1.0999999999999999E-2</v>
      </c>
      <c r="J346" s="358">
        <v>4.7E-2</v>
      </c>
      <c r="K346" s="359" t="s">
        <v>199</v>
      </c>
      <c r="L346" s="360" t="s">
        <v>37</v>
      </c>
      <c r="M346" s="361">
        <v>0.193</v>
      </c>
      <c r="N346" s="362" t="s">
        <v>37</v>
      </c>
      <c r="P346" s="363">
        <v>1.95</v>
      </c>
    </row>
    <row r="347" spans="2:16" x14ac:dyDescent="0.25">
      <c r="B347" s="58">
        <v>45287</v>
      </c>
      <c r="C347" s="351">
        <v>1.83</v>
      </c>
      <c r="D347" s="352">
        <v>7.1999999999999995E-2</v>
      </c>
      <c r="E347" s="353" t="s">
        <v>199</v>
      </c>
      <c r="F347" s="354"/>
      <c r="G347" s="355"/>
      <c r="H347" s="356"/>
      <c r="I347" s="357">
        <v>1.2999999999999999E-2</v>
      </c>
      <c r="J347" s="358">
        <v>1.7999999999999999E-2</v>
      </c>
      <c r="K347" s="359" t="s">
        <v>199</v>
      </c>
      <c r="L347" s="360"/>
      <c r="M347" s="361">
        <v>0.127</v>
      </c>
      <c r="N347" s="362"/>
      <c r="P347" s="363">
        <v>2.06</v>
      </c>
    </row>
    <row r="348" spans="2:16" x14ac:dyDescent="0.25">
      <c r="B348" s="58">
        <v>45289</v>
      </c>
      <c r="C348" s="351">
        <v>7.649</v>
      </c>
      <c r="D348" s="352">
        <v>6.7000000000000004E-2</v>
      </c>
      <c r="E348" s="353" t="s">
        <v>199</v>
      </c>
      <c r="F348" s="354"/>
      <c r="G348" s="355"/>
      <c r="H348" s="356"/>
      <c r="I348" s="357">
        <v>1.2E-2</v>
      </c>
      <c r="J348" s="358">
        <v>2.4E-2</v>
      </c>
      <c r="K348" s="359" t="s">
        <v>199</v>
      </c>
      <c r="L348" s="360"/>
      <c r="M348" s="361">
        <v>7.2999999999999995E-2</v>
      </c>
      <c r="N348" s="362"/>
      <c r="P348" s="363">
        <v>7.83</v>
      </c>
    </row>
    <row r="349" spans="2:16" x14ac:dyDescent="0.25">
      <c r="B349" s="34">
        <v>45317</v>
      </c>
      <c r="C349" s="311">
        <v>6.6680000000000001</v>
      </c>
      <c r="D349" s="312">
        <v>7.9000000000000001E-2</v>
      </c>
      <c r="E349" s="353" t="s">
        <v>199</v>
      </c>
      <c r="F349" s="314"/>
      <c r="G349" s="315" t="s">
        <v>37</v>
      </c>
      <c r="H349" s="316" t="s">
        <v>37</v>
      </c>
      <c r="I349" s="317">
        <v>0.02</v>
      </c>
      <c r="J349" s="318">
        <v>1.9E-2</v>
      </c>
      <c r="K349" s="359" t="s">
        <v>199</v>
      </c>
      <c r="L349" s="320" t="s">
        <v>37</v>
      </c>
      <c r="M349" s="321" t="s">
        <v>37</v>
      </c>
      <c r="N349" s="362" t="s">
        <v>37</v>
      </c>
      <c r="O349" s="212"/>
      <c r="P349" s="284">
        <v>6.79</v>
      </c>
    </row>
    <row r="350" spans="2:16" x14ac:dyDescent="0.25">
      <c r="B350" s="34">
        <v>45321</v>
      </c>
      <c r="C350" s="311">
        <v>4.7119999999999997</v>
      </c>
      <c r="D350" s="312">
        <v>7.8E-2</v>
      </c>
      <c r="E350" s="353" t="s">
        <v>199</v>
      </c>
      <c r="F350" s="314"/>
      <c r="G350" s="315" t="s">
        <v>37</v>
      </c>
      <c r="H350" s="316" t="s">
        <v>37</v>
      </c>
      <c r="I350" s="317">
        <v>1.7000000000000001E-2</v>
      </c>
      <c r="J350" s="318">
        <v>1.6E-2</v>
      </c>
      <c r="K350" s="359" t="s">
        <v>199</v>
      </c>
      <c r="L350" s="320" t="s">
        <v>37</v>
      </c>
      <c r="M350" s="321" t="s">
        <v>37</v>
      </c>
      <c r="N350" s="362" t="s">
        <v>37</v>
      </c>
      <c r="O350" s="212"/>
      <c r="P350" s="284">
        <v>4.82</v>
      </c>
    </row>
    <row r="351" spans="2:16" x14ac:dyDescent="0.25">
      <c r="B351" s="34">
        <v>45322</v>
      </c>
      <c r="C351" s="351">
        <v>5.3380000000000001</v>
      </c>
      <c r="D351" s="352">
        <v>9.1999999999999998E-2</v>
      </c>
      <c r="E351" s="353" t="s">
        <v>199</v>
      </c>
      <c r="F351" s="354"/>
      <c r="G351" s="355" t="s">
        <v>37</v>
      </c>
      <c r="H351" s="356" t="s">
        <v>37</v>
      </c>
      <c r="I351" s="357">
        <v>1.9E-2</v>
      </c>
      <c r="J351" s="358">
        <v>1.6E-2</v>
      </c>
      <c r="K351" s="359" t="s">
        <v>199</v>
      </c>
      <c r="L351" s="360" t="s">
        <v>37</v>
      </c>
      <c r="M351" s="361" t="s">
        <v>37</v>
      </c>
      <c r="N351" s="362" t="s">
        <v>37</v>
      </c>
      <c r="P351" s="363">
        <v>5.47</v>
      </c>
    </row>
    <row r="352" spans="2:16" x14ac:dyDescent="0.25">
      <c r="B352" s="34">
        <v>45324</v>
      </c>
      <c r="C352" s="351">
        <v>5.819</v>
      </c>
      <c r="D352" s="352">
        <v>9.0999999999999998E-2</v>
      </c>
      <c r="E352" s="353" t="s">
        <v>199</v>
      </c>
      <c r="F352" s="354"/>
      <c r="G352" s="355" t="s">
        <v>37</v>
      </c>
      <c r="H352" s="356" t="s">
        <v>37</v>
      </c>
      <c r="I352" s="357">
        <v>1.4999999999999999E-2</v>
      </c>
      <c r="J352" s="358">
        <v>1.2E-2</v>
      </c>
      <c r="K352" s="359" t="s">
        <v>199</v>
      </c>
      <c r="L352" s="360" t="s">
        <v>37</v>
      </c>
      <c r="M352" s="361" t="s">
        <v>37</v>
      </c>
      <c r="N352" s="198" t="s">
        <v>37</v>
      </c>
      <c r="P352" s="363">
        <v>5.94</v>
      </c>
    </row>
    <row r="353" spans="2:17" x14ac:dyDescent="0.25">
      <c r="B353" s="34">
        <v>45327</v>
      </c>
      <c r="C353" s="133">
        <v>5.7809999999999997</v>
      </c>
      <c r="D353" s="210">
        <v>0.124</v>
      </c>
      <c r="E353" s="144" t="s">
        <v>199</v>
      </c>
      <c r="F353" s="211"/>
      <c r="G353" s="139" t="s">
        <v>37</v>
      </c>
      <c r="H353" s="140" t="s">
        <v>37</v>
      </c>
      <c r="I353" s="213">
        <v>1.4999999999999999E-2</v>
      </c>
      <c r="J353" s="195">
        <v>1.2999999999999999E-2</v>
      </c>
      <c r="K353" s="171" t="s">
        <v>199</v>
      </c>
      <c r="L353" s="229" t="s">
        <v>37</v>
      </c>
      <c r="M353" s="197">
        <v>2.1000000000000001E-2</v>
      </c>
      <c r="N353" s="198" t="s">
        <v>37</v>
      </c>
      <c r="O353" s="212"/>
      <c r="P353" s="152">
        <v>5.95</v>
      </c>
    </row>
    <row r="354" spans="2:17" x14ac:dyDescent="0.25">
      <c r="B354" s="34">
        <v>45329</v>
      </c>
      <c r="C354" s="351">
        <v>5.77</v>
      </c>
      <c r="D354" s="352">
        <v>0.11600000000000001</v>
      </c>
      <c r="E354" s="353" t="s">
        <v>199</v>
      </c>
      <c r="F354" s="354"/>
      <c r="G354" s="355" t="s">
        <v>37</v>
      </c>
      <c r="H354" s="356" t="s">
        <v>37</v>
      </c>
      <c r="I354" s="357">
        <v>1.6E-2</v>
      </c>
      <c r="J354" s="358">
        <v>0.01</v>
      </c>
      <c r="K354" s="359" t="s">
        <v>199</v>
      </c>
      <c r="L354" s="360" t="s">
        <v>37</v>
      </c>
      <c r="M354" s="361">
        <v>5.0999999999999997E-2</v>
      </c>
      <c r="N354" s="362" t="s">
        <v>37</v>
      </c>
      <c r="P354" s="363">
        <v>5.96</v>
      </c>
    </row>
    <row r="355" spans="2:17" x14ac:dyDescent="0.25">
      <c r="B355" s="34">
        <v>45331</v>
      </c>
      <c r="C355" s="351">
        <v>10.018000000000001</v>
      </c>
      <c r="D355" s="352">
        <v>0.09</v>
      </c>
      <c r="E355" s="353" t="s">
        <v>199</v>
      </c>
      <c r="F355" s="354"/>
      <c r="G355" s="355" t="s">
        <v>37</v>
      </c>
      <c r="H355" s="356" t="s">
        <v>37</v>
      </c>
      <c r="I355" s="357">
        <v>1.2E-2</v>
      </c>
      <c r="J355" s="195">
        <v>1.0999999999999999E-2</v>
      </c>
      <c r="K355" s="359" t="s">
        <v>199</v>
      </c>
      <c r="L355" s="360" t="s">
        <v>37</v>
      </c>
      <c r="M355" s="361">
        <v>4.7E-2</v>
      </c>
      <c r="N355" s="198" t="s">
        <v>37</v>
      </c>
      <c r="P355" s="363">
        <v>10.18</v>
      </c>
      <c r="Q355" t="s">
        <v>229</v>
      </c>
    </row>
    <row r="356" spans="2:17" x14ac:dyDescent="0.25">
      <c r="B356" s="34">
        <v>45334</v>
      </c>
      <c r="C356" s="351">
        <v>3.2690000000000001</v>
      </c>
      <c r="D356" s="352">
        <v>0.113</v>
      </c>
      <c r="E356" s="353" t="s">
        <v>199</v>
      </c>
      <c r="F356" s="354"/>
      <c r="G356" s="355" t="s">
        <v>37</v>
      </c>
      <c r="H356" s="356" t="s">
        <v>37</v>
      </c>
      <c r="I356" s="357">
        <v>2.3E-2</v>
      </c>
      <c r="J356" s="358">
        <v>1.2999999999999999E-2</v>
      </c>
      <c r="K356" s="359" t="s">
        <v>199</v>
      </c>
      <c r="L356" s="360" t="s">
        <v>37</v>
      </c>
      <c r="M356" s="361">
        <v>5.2999999999999999E-2</v>
      </c>
      <c r="N356" s="362" t="s">
        <v>230</v>
      </c>
      <c r="P356" s="363">
        <v>3.47</v>
      </c>
    </row>
    <row r="357" spans="2:17" ht="15.75" customHeight="1" x14ac:dyDescent="0.25">
      <c r="B357" s="34">
        <v>45336</v>
      </c>
      <c r="C357" s="351">
        <v>5.1159999999999997</v>
      </c>
      <c r="D357" s="352">
        <v>0.13200000000000001</v>
      </c>
      <c r="E357" s="353" t="s">
        <v>199</v>
      </c>
      <c r="F357" s="354"/>
      <c r="G357" s="355" t="s">
        <v>37</v>
      </c>
      <c r="H357" s="356" t="s">
        <v>37</v>
      </c>
      <c r="I357" s="357">
        <v>1.6E-2</v>
      </c>
      <c r="J357" s="358">
        <v>0.01</v>
      </c>
      <c r="K357" s="359" t="s">
        <v>199</v>
      </c>
      <c r="L357" s="360" t="s">
        <v>37</v>
      </c>
      <c r="M357" s="361">
        <v>6.2E-2</v>
      </c>
      <c r="N357" s="198" t="s">
        <v>37</v>
      </c>
      <c r="P357" s="363">
        <v>5.34</v>
      </c>
    </row>
    <row r="358" spans="2:17" x14ac:dyDescent="0.25">
      <c r="B358" s="34">
        <v>45338</v>
      </c>
      <c r="C358" s="351">
        <v>4.7930000000000001</v>
      </c>
      <c r="D358" s="352">
        <v>7.2999999999999995E-2</v>
      </c>
      <c r="E358" s="353" t="s">
        <v>199</v>
      </c>
      <c r="F358" s="354"/>
      <c r="G358" s="355" t="s">
        <v>37</v>
      </c>
      <c r="H358" s="356" t="s">
        <v>37</v>
      </c>
      <c r="I358" s="357">
        <v>2.1000000000000001E-2</v>
      </c>
      <c r="J358" s="358">
        <v>1.2999999999999999E-2</v>
      </c>
      <c r="K358" s="359" t="s">
        <v>199</v>
      </c>
      <c r="L358" s="360" t="s">
        <v>37</v>
      </c>
      <c r="M358" s="361">
        <v>3.4000000000000002E-2</v>
      </c>
      <c r="N358" s="198" t="s">
        <v>37</v>
      </c>
      <c r="P358" s="363">
        <v>4.93</v>
      </c>
    </row>
    <row r="359" spans="2:17" x14ac:dyDescent="0.25">
      <c r="B359" s="34">
        <v>45342</v>
      </c>
      <c r="C359" s="311">
        <v>3.9540000000000002</v>
      </c>
      <c r="D359" s="312">
        <v>6.8000000000000005E-2</v>
      </c>
      <c r="E359" s="353" t="s">
        <v>199</v>
      </c>
      <c r="F359" s="314"/>
      <c r="G359" s="315" t="s">
        <v>37</v>
      </c>
      <c r="H359" s="316" t="s">
        <v>37</v>
      </c>
      <c r="I359" s="317">
        <v>1.9E-2</v>
      </c>
      <c r="J359" s="318">
        <v>1.4E-2</v>
      </c>
      <c r="K359" s="359" t="s">
        <v>199</v>
      </c>
      <c r="L359" s="360" t="s">
        <v>37</v>
      </c>
      <c r="M359" s="321">
        <v>0.13300000000000001</v>
      </c>
      <c r="N359" s="198" t="s">
        <v>37</v>
      </c>
      <c r="O359" s="212"/>
      <c r="P359" s="284">
        <v>4.1900000000000004</v>
      </c>
    </row>
    <row r="360" spans="2:17" x14ac:dyDescent="0.25">
      <c r="B360" s="34">
        <v>45343</v>
      </c>
      <c r="C360" s="133">
        <v>3.8919999999999999</v>
      </c>
      <c r="D360" s="210">
        <v>7.0999999999999994E-2</v>
      </c>
      <c r="E360" s="144" t="s">
        <v>199</v>
      </c>
      <c r="F360" s="53"/>
      <c r="G360" s="122" t="s">
        <v>37</v>
      </c>
      <c r="H360" s="261" t="s">
        <v>37</v>
      </c>
      <c r="I360" s="213">
        <v>1.9E-2</v>
      </c>
      <c r="J360" s="224">
        <v>1.2999999999999999E-2</v>
      </c>
      <c r="K360" s="171" t="s">
        <v>199</v>
      </c>
      <c r="L360" s="229" t="s">
        <v>37</v>
      </c>
      <c r="M360" s="197">
        <v>0.125</v>
      </c>
      <c r="N360" s="198" t="s">
        <v>37</v>
      </c>
      <c r="O360" s="365"/>
      <c r="P360" s="152">
        <v>4.12</v>
      </c>
    </row>
    <row r="361" spans="2:17" x14ac:dyDescent="0.25">
      <c r="B361" s="34">
        <v>45345</v>
      </c>
      <c r="C361" s="351">
        <v>3.532</v>
      </c>
      <c r="D361" s="352">
        <v>0.11799999999999999</v>
      </c>
      <c r="E361" s="353" t="s">
        <v>199</v>
      </c>
      <c r="F361" s="354"/>
      <c r="G361" s="355" t="s">
        <v>37</v>
      </c>
      <c r="H361" s="356" t="s">
        <v>37</v>
      </c>
      <c r="I361" s="357">
        <v>8.0000000000000002E-3</v>
      </c>
      <c r="J361" s="358">
        <v>2E-3</v>
      </c>
      <c r="K361" s="359" t="s">
        <v>199</v>
      </c>
      <c r="L361" s="360" t="s">
        <v>37</v>
      </c>
      <c r="M361" s="361">
        <v>4.0000000000000001E-3</v>
      </c>
      <c r="N361" s="198" t="s">
        <v>37</v>
      </c>
      <c r="P361" s="363">
        <v>3.66</v>
      </c>
    </row>
    <row r="362" spans="2:17" x14ac:dyDescent="0.25">
      <c r="B362" s="34">
        <v>45348</v>
      </c>
      <c r="C362" s="351">
        <v>3.8639999999999999</v>
      </c>
      <c r="D362" s="352">
        <v>0.10299999999999999</v>
      </c>
      <c r="E362" s="353" t="s">
        <v>199</v>
      </c>
      <c r="F362" s="354"/>
      <c r="G362" s="355" t="s">
        <v>37</v>
      </c>
      <c r="H362" s="356" t="s">
        <v>37</v>
      </c>
      <c r="I362" s="357">
        <v>2.1999999999999999E-2</v>
      </c>
      <c r="J362" s="358">
        <v>6.0000000000000001E-3</v>
      </c>
      <c r="K362" s="359" t="s">
        <v>199</v>
      </c>
      <c r="L362" s="360" t="s">
        <v>37</v>
      </c>
      <c r="M362" s="361" t="s">
        <v>37</v>
      </c>
      <c r="N362" s="198" t="s">
        <v>37</v>
      </c>
      <c r="P362" s="363">
        <v>3.99</v>
      </c>
    </row>
    <row r="363" spans="2:17" x14ac:dyDescent="0.25">
      <c r="B363" s="34">
        <v>45350</v>
      </c>
      <c r="C363" s="351">
        <v>3.2149999999999999</v>
      </c>
      <c r="D363" s="352">
        <v>5.8000000000000003E-2</v>
      </c>
      <c r="E363" s="353" t="s">
        <v>199</v>
      </c>
      <c r="F363" s="354"/>
      <c r="G363" s="355" t="s">
        <v>37</v>
      </c>
      <c r="H363" s="356" t="s">
        <v>37</v>
      </c>
      <c r="I363" s="356">
        <v>2.9999999999999997E-4</v>
      </c>
      <c r="J363" s="358">
        <v>2E-3</v>
      </c>
      <c r="K363" s="359" t="s">
        <v>199</v>
      </c>
      <c r="L363" s="360" t="s">
        <v>37</v>
      </c>
      <c r="M363" s="361" t="s">
        <v>37</v>
      </c>
      <c r="N363" s="198" t="s">
        <v>37</v>
      </c>
      <c r="P363" s="363">
        <v>3.27</v>
      </c>
    </row>
    <row r="364" spans="2:17" x14ac:dyDescent="0.25">
      <c r="B364" s="34">
        <v>45352</v>
      </c>
      <c r="C364" s="351">
        <v>4.05</v>
      </c>
      <c r="D364" s="352">
        <v>0.127</v>
      </c>
      <c r="E364" s="353" t="s">
        <v>199</v>
      </c>
      <c r="F364" s="354"/>
      <c r="G364" s="355" t="s">
        <v>37</v>
      </c>
      <c r="H364" s="356" t="s">
        <v>37</v>
      </c>
      <c r="I364" s="356">
        <v>4.0000000000000002E-4</v>
      </c>
      <c r="J364" s="195" t="s">
        <v>199</v>
      </c>
      <c r="K364" s="359" t="s">
        <v>199</v>
      </c>
      <c r="L364" s="360" t="s">
        <v>37</v>
      </c>
      <c r="M364" s="361" t="s">
        <v>37</v>
      </c>
      <c r="N364" s="198" t="s">
        <v>37</v>
      </c>
      <c r="P364" s="363">
        <v>4.18</v>
      </c>
    </row>
    <row r="365" spans="2:17" x14ac:dyDescent="0.25">
      <c r="B365" s="34">
        <v>45355</v>
      </c>
      <c r="C365" s="351">
        <v>0.70399999999999996</v>
      </c>
      <c r="D365" s="352">
        <v>5.8000000000000003E-2</v>
      </c>
      <c r="E365" s="353" t="s">
        <v>199</v>
      </c>
      <c r="F365" s="354"/>
      <c r="G365" s="355" t="s">
        <v>37</v>
      </c>
      <c r="H365" s="356" t="s">
        <v>37</v>
      </c>
      <c r="I365" s="357">
        <v>1.4999999999999999E-2</v>
      </c>
      <c r="J365" s="358">
        <v>1.0999999999999999E-2</v>
      </c>
      <c r="K365" s="359" t="s">
        <v>199</v>
      </c>
      <c r="L365" s="360" t="s">
        <v>37</v>
      </c>
      <c r="M365" s="361" t="s">
        <v>37</v>
      </c>
      <c r="N365" s="198" t="s">
        <v>37</v>
      </c>
      <c r="P365" s="363">
        <v>0.79</v>
      </c>
    </row>
    <row r="366" spans="2:17" x14ac:dyDescent="0.25">
      <c r="B366" s="34">
        <v>45357</v>
      </c>
      <c r="C366" s="351">
        <v>4.6470000000000002</v>
      </c>
      <c r="D366" s="352">
        <v>0.05</v>
      </c>
      <c r="E366" s="353" t="s">
        <v>199</v>
      </c>
      <c r="F366" s="354"/>
      <c r="G366" s="355" t="s">
        <v>37</v>
      </c>
      <c r="H366" s="356" t="s">
        <v>37</v>
      </c>
      <c r="I366" s="357">
        <v>1.3899999999999999E-2</v>
      </c>
      <c r="J366" s="358">
        <v>1.2999999999999999E-2</v>
      </c>
      <c r="K366" s="359" t="s">
        <v>199</v>
      </c>
      <c r="L366" s="360" t="s">
        <v>37</v>
      </c>
      <c r="M366" s="361">
        <v>6.9000000000000006E-2</v>
      </c>
      <c r="N366" s="198" t="s">
        <v>37</v>
      </c>
      <c r="P366" s="363">
        <v>4.79</v>
      </c>
    </row>
    <row r="367" spans="2:17" x14ac:dyDescent="0.25">
      <c r="B367" s="34">
        <v>45359</v>
      </c>
      <c r="C367" s="351">
        <v>4.5369999999999999</v>
      </c>
      <c r="D367" s="352">
        <v>2.3E-2</v>
      </c>
      <c r="E367" s="353" t="s">
        <v>199</v>
      </c>
      <c r="F367" s="354"/>
      <c r="G367" s="355" t="s">
        <v>37</v>
      </c>
      <c r="H367" s="356" t="s">
        <v>37</v>
      </c>
      <c r="I367" s="357">
        <v>1.2200000000000001E-2</v>
      </c>
      <c r="J367" s="358">
        <v>1.6E-2</v>
      </c>
      <c r="K367" s="359" t="s">
        <v>199</v>
      </c>
      <c r="L367" s="360" t="s">
        <v>37</v>
      </c>
      <c r="M367" s="361">
        <v>6.2E-2</v>
      </c>
      <c r="N367" s="198" t="s">
        <v>37</v>
      </c>
      <c r="P367" s="363">
        <v>4.6500000000000004</v>
      </c>
    </row>
    <row r="368" spans="2:17" x14ac:dyDescent="0.25">
      <c r="B368" s="34">
        <v>45362</v>
      </c>
      <c r="C368" s="351">
        <v>7.6959999999999997</v>
      </c>
      <c r="D368" s="352" t="s">
        <v>37</v>
      </c>
      <c r="E368" s="353" t="s">
        <v>199</v>
      </c>
      <c r="F368" s="354"/>
      <c r="G368" s="355" t="s">
        <v>37</v>
      </c>
      <c r="H368" s="356" t="s">
        <v>37</v>
      </c>
      <c r="I368" s="357">
        <v>5.1000000000000004E-3</v>
      </c>
      <c r="J368" s="358">
        <v>7.0000000000000001E-3</v>
      </c>
      <c r="K368" s="359" t="s">
        <v>199</v>
      </c>
      <c r="L368" s="360" t="s">
        <v>37</v>
      </c>
      <c r="M368" s="361">
        <v>1.9E-2</v>
      </c>
      <c r="N368" s="198" t="s">
        <v>37</v>
      </c>
      <c r="P368" s="363">
        <v>7.73</v>
      </c>
    </row>
    <row r="369" spans="2:16" x14ac:dyDescent="0.25">
      <c r="B369" s="34">
        <v>45364</v>
      </c>
      <c r="C369" s="351">
        <v>6.7220000000000004</v>
      </c>
      <c r="D369" s="352" t="s">
        <v>37</v>
      </c>
      <c r="E369" s="353" t="s">
        <v>199</v>
      </c>
      <c r="F369" s="354"/>
      <c r="G369" s="355" t="s">
        <v>37</v>
      </c>
      <c r="H369" s="356" t="s">
        <v>37</v>
      </c>
      <c r="I369" s="357">
        <v>5.5999999999999999E-3</v>
      </c>
      <c r="J369" s="358">
        <v>7.0000000000000001E-3</v>
      </c>
      <c r="K369" s="359" t="s">
        <v>199</v>
      </c>
      <c r="L369" s="360" t="s">
        <v>37</v>
      </c>
      <c r="M369" s="361">
        <v>0.02</v>
      </c>
      <c r="N369" s="198" t="s">
        <v>37</v>
      </c>
      <c r="P369" s="363">
        <v>6.75</v>
      </c>
    </row>
    <row r="370" spans="2:16" x14ac:dyDescent="0.25">
      <c r="B370" s="34">
        <v>45366</v>
      </c>
      <c r="C370" s="133">
        <v>3.6579999999999999</v>
      </c>
      <c r="D370" s="210" t="s">
        <v>37</v>
      </c>
      <c r="E370" s="144" t="s">
        <v>199</v>
      </c>
      <c r="F370" s="211"/>
      <c r="G370" s="315" t="s">
        <v>37</v>
      </c>
      <c r="H370" s="316" t="s">
        <v>37</v>
      </c>
      <c r="I370" s="213">
        <v>6.0000000000000001E-3</v>
      </c>
      <c r="J370" s="195">
        <v>6.0000000000000001E-3</v>
      </c>
      <c r="K370" s="359" t="s">
        <v>199</v>
      </c>
      <c r="L370" s="360" t="s">
        <v>37</v>
      </c>
      <c r="M370" s="197" t="s">
        <v>37</v>
      </c>
      <c r="N370" s="322" t="s">
        <v>37</v>
      </c>
      <c r="O370" s="212"/>
      <c r="P370" s="152">
        <v>3.67</v>
      </c>
    </row>
    <row r="371" spans="2:16" x14ac:dyDescent="0.25">
      <c r="B371" s="34">
        <v>45371</v>
      </c>
      <c r="C371" s="351">
        <v>4.2220000000000004</v>
      </c>
      <c r="D371" s="352" t="s">
        <v>37</v>
      </c>
      <c r="E371" s="353" t="s">
        <v>199</v>
      </c>
      <c r="F371" s="354"/>
      <c r="G371" s="139" t="s">
        <v>37</v>
      </c>
      <c r="H371" s="140" t="s">
        <v>37</v>
      </c>
      <c r="I371" s="357">
        <v>0.01</v>
      </c>
      <c r="J371" s="358">
        <v>1.2E-2</v>
      </c>
      <c r="K371" s="359" t="s">
        <v>199</v>
      </c>
      <c r="L371" s="360" t="s">
        <v>37</v>
      </c>
      <c r="M371" s="361">
        <v>0.03</v>
      </c>
      <c r="N371" s="198" t="s">
        <v>37</v>
      </c>
      <c r="P371" s="363">
        <v>4.2699999999999996</v>
      </c>
    </row>
    <row r="372" spans="2:16" x14ac:dyDescent="0.25">
      <c r="B372" s="34">
        <v>45373</v>
      </c>
      <c r="C372" s="351">
        <v>4.5590000000000002</v>
      </c>
      <c r="D372" s="352" t="s">
        <v>37</v>
      </c>
      <c r="E372" s="353" t="s">
        <v>199</v>
      </c>
      <c r="F372" s="354"/>
      <c r="G372" s="139" t="s">
        <v>37</v>
      </c>
      <c r="H372" s="367" t="s">
        <v>37</v>
      </c>
      <c r="I372" s="357">
        <v>5.8999999999999999E-3</v>
      </c>
      <c r="J372" s="358">
        <v>8.0000000000000002E-3</v>
      </c>
      <c r="K372" s="359" t="s">
        <v>199</v>
      </c>
      <c r="L372" s="360" t="s">
        <v>37</v>
      </c>
      <c r="M372" s="361">
        <v>3.7999999999999999E-2</v>
      </c>
      <c r="N372" s="198" t="s">
        <v>37</v>
      </c>
      <c r="P372" s="363">
        <v>4.6100000000000003</v>
      </c>
    </row>
    <row r="373" spans="2:16" x14ac:dyDescent="0.25">
      <c r="B373" s="34">
        <v>45376</v>
      </c>
      <c r="C373" s="311"/>
      <c r="D373" s="312"/>
      <c r="E373" s="353"/>
      <c r="F373" s="314"/>
      <c r="G373" s="315"/>
      <c r="H373" s="316"/>
      <c r="I373" s="317"/>
      <c r="J373" s="318"/>
      <c r="K373" s="359"/>
      <c r="L373" s="360"/>
      <c r="M373" s="321"/>
      <c r="N373" s="322"/>
      <c r="O373" s="212"/>
      <c r="P373" s="284"/>
    </row>
    <row r="374" spans="2:16" hidden="1" x14ac:dyDescent="0.25">
      <c r="B374" s="310"/>
      <c r="C374" s="311"/>
      <c r="D374" s="312"/>
      <c r="E374" s="353"/>
      <c r="F374" s="314"/>
      <c r="G374" s="315"/>
      <c r="H374" s="316"/>
      <c r="I374" s="317"/>
      <c r="J374" s="318"/>
      <c r="K374" s="359"/>
      <c r="L374" s="360"/>
      <c r="M374" s="321"/>
      <c r="N374" s="322"/>
      <c r="O374" s="212"/>
      <c r="P374" s="284"/>
    </row>
    <row r="375" spans="2:16" hidden="1" x14ac:dyDescent="0.25">
      <c r="B375" s="310"/>
      <c r="C375" s="311"/>
      <c r="D375" s="312"/>
      <c r="E375" s="353"/>
      <c r="F375" s="314"/>
      <c r="G375" s="315"/>
      <c r="H375" s="316"/>
      <c r="I375" s="317"/>
      <c r="J375" s="318"/>
      <c r="K375" s="359"/>
      <c r="L375" s="360" t="s">
        <v>37</v>
      </c>
      <c r="M375" s="321"/>
      <c r="N375" s="322"/>
      <c r="O375" s="212"/>
      <c r="P375" s="284"/>
    </row>
    <row r="376" spans="2:16" hidden="1" x14ac:dyDescent="0.25">
      <c r="B376" s="285"/>
      <c r="C376" s="133"/>
      <c r="D376" s="210"/>
      <c r="E376" s="353" t="s">
        <v>199</v>
      </c>
      <c r="F376" s="211"/>
      <c r="G376" s="139"/>
      <c r="H376" s="140"/>
      <c r="I376" s="213"/>
      <c r="J376" s="195"/>
      <c r="K376" s="359" t="s">
        <v>199</v>
      </c>
      <c r="L376" s="360" t="s">
        <v>37</v>
      </c>
      <c r="M376" s="197"/>
      <c r="N376" s="198"/>
      <c r="O376" s="323"/>
      <c r="P376" s="152"/>
    </row>
  </sheetData>
  <mergeCells count="1">
    <mergeCell ref="C3:N3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G521"/>
  <sheetViews>
    <sheetView zoomScale="85" zoomScaleNormal="85" workbookViewId="0">
      <pane ySplit="6" topLeftCell="A493" activePane="bottomLeft" state="frozen"/>
      <selection pane="bottomLeft" activeCell="F517" sqref="F517"/>
    </sheetView>
  </sheetViews>
  <sheetFormatPr baseColWidth="10" defaultColWidth="11.42578125" defaultRowHeight="15" x14ac:dyDescent="0.25"/>
  <cols>
    <col min="1" max="1" width="3.28515625" customWidth="1"/>
    <col min="2" max="2" width="15.28515625" customWidth="1"/>
    <col min="3" max="3" width="13.5703125" customWidth="1"/>
    <col min="4" max="4" width="47" customWidth="1"/>
    <col min="6" max="6" width="98.5703125" customWidth="1"/>
  </cols>
  <sheetData>
    <row r="3" spans="2:6" ht="26.25" x14ac:dyDescent="0.4">
      <c r="D3" s="75" t="s">
        <v>62</v>
      </c>
    </row>
    <row r="5" spans="2:6" x14ac:dyDescent="0.25">
      <c r="C5" s="1" t="s">
        <v>7</v>
      </c>
      <c r="D5" s="24">
        <v>5</v>
      </c>
    </row>
    <row r="6" spans="2:6" ht="72" customHeight="1" x14ac:dyDescent="0.25">
      <c r="C6" s="3" t="s">
        <v>8</v>
      </c>
      <c r="D6" s="25" t="s">
        <v>13</v>
      </c>
      <c r="F6" s="3" t="s">
        <v>38</v>
      </c>
    </row>
    <row r="7" spans="2:6" ht="9.75" customHeight="1" x14ac:dyDescent="0.25">
      <c r="C7" s="3"/>
      <c r="D7" s="25"/>
    </row>
    <row r="8" spans="2:6" hidden="1" x14ac:dyDescent="0.25">
      <c r="B8" s="375" t="s">
        <v>63</v>
      </c>
      <c r="C8" s="34">
        <v>42746</v>
      </c>
      <c r="D8" s="26"/>
    </row>
    <row r="9" spans="2:6" hidden="1" x14ac:dyDescent="0.25">
      <c r="B9" s="376"/>
      <c r="C9" s="34">
        <v>42753</v>
      </c>
      <c r="D9" s="26"/>
    </row>
    <row r="10" spans="2:6" hidden="1" x14ac:dyDescent="0.25">
      <c r="B10" s="376"/>
      <c r="C10" s="34">
        <v>42760</v>
      </c>
      <c r="D10" s="26"/>
    </row>
    <row r="11" spans="2:6" hidden="1" x14ac:dyDescent="0.25">
      <c r="B11" s="376"/>
      <c r="C11" s="34">
        <v>42767</v>
      </c>
      <c r="D11" s="26"/>
    </row>
    <row r="12" spans="2:6" hidden="1" x14ac:dyDescent="0.25">
      <c r="B12" s="376"/>
      <c r="C12" s="34">
        <v>42774</v>
      </c>
      <c r="D12" s="26"/>
    </row>
    <row r="13" spans="2:6" hidden="1" x14ac:dyDescent="0.25">
      <c r="B13" s="376"/>
      <c r="C13" s="34">
        <v>42781</v>
      </c>
      <c r="D13" s="26"/>
    </row>
    <row r="14" spans="2:6" hidden="1" x14ac:dyDescent="0.25">
      <c r="B14" s="376"/>
      <c r="C14" s="34">
        <v>42788</v>
      </c>
      <c r="D14" s="26"/>
    </row>
    <row r="15" spans="2:6" hidden="1" x14ac:dyDescent="0.25">
      <c r="B15" s="376"/>
      <c r="C15" s="34">
        <v>42795</v>
      </c>
      <c r="D15" s="26"/>
    </row>
    <row r="16" spans="2:6" hidden="1" x14ac:dyDescent="0.25">
      <c r="B16" s="376"/>
      <c r="C16" s="34">
        <v>42802</v>
      </c>
      <c r="D16" s="26"/>
    </row>
    <row r="17" spans="2:4" hidden="1" x14ac:dyDescent="0.25">
      <c r="B17" s="376"/>
      <c r="C17" s="34">
        <v>42809</v>
      </c>
      <c r="D17" s="26"/>
    </row>
    <row r="18" spans="2:4" hidden="1" x14ac:dyDescent="0.25">
      <c r="B18" s="376"/>
      <c r="C18" s="34">
        <v>42816</v>
      </c>
      <c r="D18" s="26"/>
    </row>
    <row r="19" spans="2:4" hidden="1" x14ac:dyDescent="0.25">
      <c r="B19" s="376"/>
      <c r="C19" s="34">
        <v>42823</v>
      </c>
      <c r="D19" s="26"/>
    </row>
    <row r="20" spans="2:4" hidden="1" x14ac:dyDescent="0.25">
      <c r="B20" s="376"/>
      <c r="C20" s="34">
        <v>42830</v>
      </c>
      <c r="D20" s="26"/>
    </row>
    <row r="21" spans="2:4" hidden="1" x14ac:dyDescent="0.25">
      <c r="B21" s="376"/>
      <c r="C21" s="34">
        <v>42837</v>
      </c>
      <c r="D21" s="26"/>
    </row>
    <row r="22" spans="2:4" hidden="1" x14ac:dyDescent="0.25">
      <c r="B22" s="376"/>
      <c r="C22" s="34">
        <v>42844</v>
      </c>
      <c r="D22" s="26"/>
    </row>
    <row r="23" spans="2:4" hidden="1" x14ac:dyDescent="0.25">
      <c r="B23" s="376"/>
      <c r="C23" s="34">
        <v>42851</v>
      </c>
      <c r="D23" s="26"/>
    </row>
    <row r="24" spans="2:4" hidden="1" x14ac:dyDescent="0.25">
      <c r="B24" s="376"/>
      <c r="C24" s="34">
        <v>42858</v>
      </c>
      <c r="D24" s="26"/>
    </row>
    <row r="25" spans="2:4" hidden="1" x14ac:dyDescent="0.25">
      <c r="B25" s="376"/>
      <c r="C25" s="34">
        <v>42865</v>
      </c>
      <c r="D25" s="26"/>
    </row>
    <row r="26" spans="2:4" hidden="1" x14ac:dyDescent="0.25">
      <c r="B26" s="376"/>
      <c r="C26" s="34">
        <v>42872</v>
      </c>
      <c r="D26" s="26"/>
    </row>
    <row r="27" spans="2:4" hidden="1" x14ac:dyDescent="0.25">
      <c r="B27" s="376"/>
      <c r="C27" s="34">
        <v>42879</v>
      </c>
      <c r="D27" s="26"/>
    </row>
    <row r="28" spans="2:4" hidden="1" x14ac:dyDescent="0.25">
      <c r="B28" s="376"/>
      <c r="C28" s="34">
        <v>42886</v>
      </c>
      <c r="D28" s="26"/>
    </row>
    <row r="29" spans="2:4" hidden="1" x14ac:dyDescent="0.25">
      <c r="B29" s="376"/>
      <c r="C29" s="34">
        <v>42893</v>
      </c>
      <c r="D29" s="26"/>
    </row>
    <row r="30" spans="2:4" hidden="1" x14ac:dyDescent="0.25">
      <c r="B30" s="376"/>
      <c r="C30" s="34">
        <v>42900</v>
      </c>
      <c r="D30" s="26"/>
    </row>
    <row r="31" spans="2:4" hidden="1" x14ac:dyDescent="0.25">
      <c r="B31" s="376"/>
      <c r="C31" s="34">
        <v>42907</v>
      </c>
      <c r="D31" s="26"/>
    </row>
    <row r="32" spans="2:4" hidden="1" x14ac:dyDescent="0.25">
      <c r="B32" s="376"/>
      <c r="C32" s="34">
        <v>42914</v>
      </c>
      <c r="D32" s="26"/>
    </row>
    <row r="33" spans="2:4" hidden="1" x14ac:dyDescent="0.25">
      <c r="B33" s="376"/>
      <c r="C33" s="34">
        <v>42921</v>
      </c>
      <c r="D33" s="26"/>
    </row>
    <row r="34" spans="2:4" hidden="1" x14ac:dyDescent="0.25">
      <c r="B34" s="376"/>
      <c r="C34" s="34">
        <v>42928</v>
      </c>
      <c r="D34" s="26"/>
    </row>
    <row r="35" spans="2:4" hidden="1" x14ac:dyDescent="0.25">
      <c r="B35" s="376"/>
      <c r="C35" s="34">
        <v>42935</v>
      </c>
      <c r="D35" s="26"/>
    </row>
    <row r="36" spans="2:4" hidden="1" x14ac:dyDescent="0.25">
      <c r="B36" s="376"/>
      <c r="C36" s="34">
        <v>42942</v>
      </c>
      <c r="D36" s="26"/>
    </row>
    <row r="37" spans="2:4" hidden="1" x14ac:dyDescent="0.25">
      <c r="B37" s="376"/>
      <c r="C37" s="34">
        <v>42949</v>
      </c>
      <c r="D37" s="26"/>
    </row>
    <row r="38" spans="2:4" hidden="1" x14ac:dyDescent="0.25">
      <c r="B38" s="376"/>
      <c r="C38" s="34">
        <v>42956</v>
      </c>
      <c r="D38" s="26"/>
    </row>
    <row r="39" spans="2:4" hidden="1" x14ac:dyDescent="0.25">
      <c r="B39" s="376"/>
      <c r="C39" s="34">
        <v>42963</v>
      </c>
      <c r="D39" s="26"/>
    </row>
    <row r="40" spans="2:4" hidden="1" x14ac:dyDescent="0.25">
      <c r="B40" s="376"/>
      <c r="C40" s="34">
        <v>42970</v>
      </c>
      <c r="D40" s="26"/>
    </row>
    <row r="41" spans="2:4" hidden="1" x14ac:dyDescent="0.25">
      <c r="B41" s="376"/>
      <c r="C41" s="34">
        <v>43014</v>
      </c>
      <c r="D41" s="26"/>
    </row>
    <row r="42" spans="2:4" hidden="1" x14ac:dyDescent="0.25">
      <c r="B42" s="376"/>
      <c r="C42" s="34">
        <v>43019</v>
      </c>
      <c r="D42" s="26"/>
    </row>
    <row r="43" spans="2:4" hidden="1" x14ac:dyDescent="0.25">
      <c r="B43" s="376"/>
      <c r="C43" s="34">
        <v>43047</v>
      </c>
      <c r="D43" s="26"/>
    </row>
    <row r="44" spans="2:4" hidden="1" x14ac:dyDescent="0.25">
      <c r="B44" s="376"/>
      <c r="C44" s="34">
        <v>43054</v>
      </c>
      <c r="D44" s="26"/>
    </row>
    <row r="45" spans="2:4" hidden="1" x14ac:dyDescent="0.25">
      <c r="B45" s="376"/>
      <c r="C45" s="34">
        <v>43061</v>
      </c>
      <c r="D45" s="26"/>
    </row>
    <row r="46" spans="2:4" hidden="1" x14ac:dyDescent="0.25">
      <c r="B46" s="376"/>
      <c r="C46" s="34">
        <v>43068</v>
      </c>
      <c r="D46" s="26"/>
    </row>
    <row r="47" spans="2:4" hidden="1" x14ac:dyDescent="0.25">
      <c r="B47" s="376"/>
      <c r="C47" s="34">
        <v>43074</v>
      </c>
      <c r="D47" s="26"/>
    </row>
    <row r="48" spans="2:4" hidden="1" x14ac:dyDescent="0.25">
      <c r="B48" s="376"/>
      <c r="C48" s="34">
        <v>43082</v>
      </c>
      <c r="D48" s="26"/>
    </row>
    <row r="49" spans="2:7" hidden="1" x14ac:dyDescent="0.25">
      <c r="B49" s="376"/>
      <c r="C49" s="34">
        <v>43089</v>
      </c>
      <c r="D49" s="26"/>
    </row>
    <row r="50" spans="2:7" hidden="1" x14ac:dyDescent="0.25">
      <c r="B50" s="377"/>
      <c r="C50" s="34">
        <v>43096</v>
      </c>
      <c r="D50" s="26"/>
    </row>
    <row r="51" spans="2:7" hidden="1" x14ac:dyDescent="0.25">
      <c r="C51" s="378" t="s">
        <v>64</v>
      </c>
      <c r="D51" s="379"/>
    </row>
    <row r="52" spans="2:7" ht="15" customHeight="1" x14ac:dyDescent="0.25">
      <c r="B52" s="372" t="s">
        <v>67</v>
      </c>
      <c r="C52" s="34">
        <v>43707</v>
      </c>
      <c r="D52" s="77" t="s">
        <v>66</v>
      </c>
      <c r="G52" s="84">
        <v>1</v>
      </c>
    </row>
    <row r="53" spans="2:7" x14ac:dyDescent="0.25">
      <c r="B53" s="373"/>
      <c r="C53" s="34">
        <v>43714</v>
      </c>
      <c r="D53" s="77" t="s">
        <v>66</v>
      </c>
      <c r="G53" s="84">
        <v>1</v>
      </c>
    </row>
    <row r="54" spans="2:7" x14ac:dyDescent="0.25">
      <c r="B54" s="373"/>
      <c r="C54" s="34">
        <v>43728</v>
      </c>
      <c r="D54" s="76" t="s">
        <v>65</v>
      </c>
      <c r="F54" t="s">
        <v>48</v>
      </c>
      <c r="G54" s="84">
        <v>0</v>
      </c>
    </row>
    <row r="55" spans="2:7" x14ac:dyDescent="0.25">
      <c r="B55" s="373"/>
      <c r="C55" s="34">
        <v>43734</v>
      </c>
      <c r="D55" s="76" t="s">
        <v>65</v>
      </c>
      <c r="G55" s="84">
        <v>0</v>
      </c>
    </row>
    <row r="56" spans="2:7" x14ac:dyDescent="0.25">
      <c r="B56" s="373"/>
      <c r="C56" s="34">
        <v>43740</v>
      </c>
      <c r="D56" s="76" t="s">
        <v>65</v>
      </c>
      <c r="G56" s="84">
        <v>0</v>
      </c>
    </row>
    <row r="57" spans="2:7" x14ac:dyDescent="0.25">
      <c r="B57" s="373"/>
      <c r="C57" s="34">
        <v>43747</v>
      </c>
      <c r="D57" s="76" t="s">
        <v>65</v>
      </c>
      <c r="G57" s="84">
        <v>0</v>
      </c>
    </row>
    <row r="58" spans="2:7" x14ac:dyDescent="0.25">
      <c r="B58" s="373"/>
      <c r="C58" s="34">
        <v>43754</v>
      </c>
      <c r="D58" s="76" t="s">
        <v>65</v>
      </c>
      <c r="G58" s="84">
        <v>0</v>
      </c>
    </row>
    <row r="59" spans="2:7" x14ac:dyDescent="0.25">
      <c r="B59" s="373"/>
      <c r="C59" s="34">
        <v>43761</v>
      </c>
      <c r="D59" s="76" t="s">
        <v>65</v>
      </c>
      <c r="G59" s="84">
        <v>0</v>
      </c>
    </row>
    <row r="60" spans="2:7" x14ac:dyDescent="0.25">
      <c r="B60" s="373"/>
      <c r="C60" s="34">
        <v>43768</v>
      </c>
      <c r="D60" s="76" t="s">
        <v>65</v>
      </c>
      <c r="F60" t="s">
        <v>39</v>
      </c>
      <c r="G60" s="84">
        <v>0</v>
      </c>
    </row>
    <row r="61" spans="2:7" x14ac:dyDescent="0.25">
      <c r="B61" s="373"/>
      <c r="C61" s="34">
        <v>43769</v>
      </c>
      <c r="D61" s="51"/>
      <c r="F61" t="s">
        <v>40</v>
      </c>
      <c r="G61" s="84" t="s">
        <v>27</v>
      </c>
    </row>
    <row r="62" spans="2:7" x14ac:dyDescent="0.25">
      <c r="B62" s="373"/>
      <c r="C62" s="34">
        <v>43775</v>
      </c>
      <c r="D62" s="76" t="s">
        <v>65</v>
      </c>
      <c r="G62" s="84">
        <v>0</v>
      </c>
    </row>
    <row r="63" spans="2:7" x14ac:dyDescent="0.25">
      <c r="B63" s="373"/>
      <c r="C63" s="34">
        <v>43780</v>
      </c>
      <c r="D63" s="76" t="s">
        <v>65</v>
      </c>
      <c r="G63" s="84">
        <v>0</v>
      </c>
    </row>
    <row r="64" spans="2:7" x14ac:dyDescent="0.25">
      <c r="B64" s="373"/>
      <c r="C64" s="34">
        <v>43788</v>
      </c>
      <c r="D64" s="77" t="s">
        <v>66</v>
      </c>
      <c r="G64" s="84">
        <v>1</v>
      </c>
    </row>
    <row r="65" spans="2:7" x14ac:dyDescent="0.25">
      <c r="B65" s="373"/>
      <c r="C65" s="34">
        <v>43795</v>
      </c>
      <c r="D65" s="77" t="s">
        <v>66</v>
      </c>
      <c r="G65" s="84">
        <v>1</v>
      </c>
    </row>
    <row r="66" spans="2:7" x14ac:dyDescent="0.25">
      <c r="B66" s="373"/>
      <c r="C66" s="34">
        <v>43804</v>
      </c>
      <c r="D66" s="77" t="s">
        <v>66</v>
      </c>
      <c r="F66" t="s">
        <v>68</v>
      </c>
      <c r="G66" s="84">
        <v>1</v>
      </c>
    </row>
    <row r="67" spans="2:7" x14ac:dyDescent="0.25">
      <c r="B67" s="373"/>
      <c r="C67" s="34">
        <v>43809</v>
      </c>
      <c r="D67" s="77" t="s">
        <v>66</v>
      </c>
      <c r="G67" s="84">
        <v>1</v>
      </c>
    </row>
    <row r="68" spans="2:7" x14ac:dyDescent="0.25">
      <c r="B68" s="373"/>
      <c r="C68" s="34">
        <v>43816</v>
      </c>
      <c r="D68" s="77" t="s">
        <v>66</v>
      </c>
      <c r="G68" s="84">
        <v>1</v>
      </c>
    </row>
    <row r="69" spans="2:7" x14ac:dyDescent="0.25">
      <c r="B69" s="373"/>
      <c r="C69" s="34">
        <v>43822</v>
      </c>
      <c r="D69" s="77" t="s">
        <v>66</v>
      </c>
      <c r="G69" s="84">
        <v>1</v>
      </c>
    </row>
    <row r="70" spans="2:7" x14ac:dyDescent="0.25">
      <c r="B70" s="373"/>
      <c r="C70" s="34">
        <v>43829</v>
      </c>
      <c r="D70" s="77" t="s">
        <v>66</v>
      </c>
      <c r="G70" s="84">
        <v>1</v>
      </c>
    </row>
    <row r="71" spans="2:7" x14ac:dyDescent="0.25">
      <c r="B71" s="373"/>
      <c r="C71" s="34">
        <v>43837</v>
      </c>
      <c r="D71" s="76" t="s">
        <v>65</v>
      </c>
      <c r="G71" s="84">
        <v>0</v>
      </c>
    </row>
    <row r="72" spans="2:7" x14ac:dyDescent="0.25">
      <c r="B72" s="373"/>
      <c r="C72" s="34">
        <v>43844</v>
      </c>
      <c r="D72" s="77" t="s">
        <v>66</v>
      </c>
      <c r="G72" s="84">
        <v>1</v>
      </c>
    </row>
    <row r="73" spans="2:7" x14ac:dyDescent="0.25">
      <c r="B73" s="373"/>
      <c r="C73" s="34">
        <v>43852</v>
      </c>
      <c r="D73" s="77" t="s">
        <v>66</v>
      </c>
      <c r="F73" t="s">
        <v>45</v>
      </c>
      <c r="G73" s="84">
        <v>1</v>
      </c>
    </row>
    <row r="74" spans="2:7" x14ac:dyDescent="0.25">
      <c r="B74" s="373"/>
      <c r="C74" s="34">
        <v>43858</v>
      </c>
      <c r="D74" s="76" t="s">
        <v>65</v>
      </c>
      <c r="G74" s="84">
        <v>0</v>
      </c>
    </row>
    <row r="75" spans="2:7" x14ac:dyDescent="0.25">
      <c r="B75" s="373"/>
      <c r="C75" s="34">
        <v>43865</v>
      </c>
      <c r="D75" s="76" t="s">
        <v>65</v>
      </c>
      <c r="G75" s="84">
        <v>0</v>
      </c>
    </row>
    <row r="76" spans="2:7" x14ac:dyDescent="0.25">
      <c r="B76" s="373"/>
      <c r="C76" s="34">
        <v>43872</v>
      </c>
      <c r="D76" s="76" t="s">
        <v>65</v>
      </c>
      <c r="G76" s="84">
        <v>0</v>
      </c>
    </row>
    <row r="77" spans="2:7" x14ac:dyDescent="0.25">
      <c r="B77" s="373"/>
      <c r="C77" s="34">
        <v>43879</v>
      </c>
      <c r="D77" s="76" t="s">
        <v>65</v>
      </c>
      <c r="G77" s="84">
        <v>0</v>
      </c>
    </row>
    <row r="78" spans="2:7" x14ac:dyDescent="0.25">
      <c r="B78" s="373"/>
      <c r="C78" s="34">
        <v>43886</v>
      </c>
      <c r="D78" s="76" t="s">
        <v>65</v>
      </c>
      <c r="G78" s="84">
        <v>0</v>
      </c>
    </row>
    <row r="79" spans="2:7" x14ac:dyDescent="0.25">
      <c r="B79" s="373"/>
      <c r="C79" s="34">
        <v>43893</v>
      </c>
      <c r="D79" s="76" t="s">
        <v>65</v>
      </c>
      <c r="G79" s="84">
        <v>0</v>
      </c>
    </row>
    <row r="80" spans="2:7" x14ac:dyDescent="0.25">
      <c r="B80" s="373"/>
      <c r="C80" s="34">
        <v>43900</v>
      </c>
      <c r="D80" s="76" t="s">
        <v>65</v>
      </c>
      <c r="G80" s="84">
        <v>0</v>
      </c>
    </row>
    <row r="81" spans="2:7" x14ac:dyDescent="0.25">
      <c r="B81" s="373"/>
      <c r="C81" s="34">
        <v>43907</v>
      </c>
      <c r="D81" s="78" t="s">
        <v>69</v>
      </c>
      <c r="G81" s="84">
        <v>2</v>
      </c>
    </row>
    <row r="82" spans="2:7" x14ac:dyDescent="0.25">
      <c r="B82" s="373"/>
      <c r="C82" s="34">
        <v>43916</v>
      </c>
      <c r="D82" s="78" t="s">
        <v>69</v>
      </c>
      <c r="F82" t="s">
        <v>43</v>
      </c>
      <c r="G82" s="84">
        <v>2</v>
      </c>
    </row>
    <row r="83" spans="2:7" x14ac:dyDescent="0.25">
      <c r="B83" s="373"/>
      <c r="C83" s="34">
        <v>43921</v>
      </c>
      <c r="D83" s="78" t="s">
        <v>69</v>
      </c>
      <c r="G83" s="84">
        <v>2</v>
      </c>
    </row>
    <row r="84" spans="2:7" x14ac:dyDescent="0.25">
      <c r="B84" s="373"/>
      <c r="C84" s="34">
        <v>43928</v>
      </c>
      <c r="D84" s="78" t="s">
        <v>69</v>
      </c>
      <c r="G84" s="84">
        <v>2</v>
      </c>
    </row>
    <row r="85" spans="2:7" x14ac:dyDescent="0.25">
      <c r="B85" s="373"/>
      <c r="C85" s="34">
        <v>43935</v>
      </c>
      <c r="D85" s="78" t="s">
        <v>69</v>
      </c>
      <c r="G85" s="84">
        <v>2</v>
      </c>
    </row>
    <row r="86" spans="2:7" x14ac:dyDescent="0.25">
      <c r="B86" s="373"/>
      <c r="C86" s="34">
        <v>43942</v>
      </c>
      <c r="D86" s="76" t="s">
        <v>65</v>
      </c>
      <c r="G86" s="84">
        <v>0</v>
      </c>
    </row>
    <row r="87" spans="2:7" x14ac:dyDescent="0.25">
      <c r="B87" s="373"/>
      <c r="C87" s="34">
        <v>43949</v>
      </c>
      <c r="D87" s="76" t="s">
        <v>65</v>
      </c>
      <c r="G87" s="84">
        <v>0</v>
      </c>
    </row>
    <row r="88" spans="2:7" ht="15.75" thickBot="1" x14ac:dyDescent="0.3">
      <c r="B88" s="374"/>
      <c r="C88" s="79">
        <v>43956</v>
      </c>
      <c r="D88" s="80" t="s">
        <v>65</v>
      </c>
      <c r="G88" s="84">
        <v>0</v>
      </c>
    </row>
    <row r="89" spans="2:7" ht="15.75" thickTop="1" x14ac:dyDescent="0.25">
      <c r="B89" s="372" t="s">
        <v>70</v>
      </c>
      <c r="C89" s="81">
        <v>43963</v>
      </c>
      <c r="D89" s="82" t="s">
        <v>65</v>
      </c>
      <c r="G89" s="84">
        <v>0</v>
      </c>
    </row>
    <row r="90" spans="2:7" x14ac:dyDescent="0.25">
      <c r="B90" s="373"/>
      <c r="C90" s="58">
        <v>43970</v>
      </c>
      <c r="D90" s="76" t="s">
        <v>65</v>
      </c>
      <c r="G90" s="84">
        <v>0</v>
      </c>
    </row>
    <row r="91" spans="2:7" x14ac:dyDescent="0.25">
      <c r="B91" s="373"/>
      <c r="C91" s="34">
        <v>43977</v>
      </c>
      <c r="D91" s="76" t="s">
        <v>65</v>
      </c>
      <c r="G91" s="84">
        <v>0</v>
      </c>
    </row>
    <row r="92" spans="2:7" x14ac:dyDescent="0.25">
      <c r="B92" s="373"/>
      <c r="C92" s="34">
        <v>43983</v>
      </c>
      <c r="D92" s="76" t="s">
        <v>65</v>
      </c>
      <c r="G92" s="84">
        <v>0</v>
      </c>
    </row>
    <row r="93" spans="2:7" x14ac:dyDescent="0.25">
      <c r="B93" s="373"/>
      <c r="C93" s="34">
        <v>43991</v>
      </c>
      <c r="D93" s="78" t="s">
        <v>69</v>
      </c>
      <c r="F93" t="s">
        <v>59</v>
      </c>
      <c r="G93" s="84">
        <v>2</v>
      </c>
    </row>
    <row r="94" spans="2:7" x14ac:dyDescent="0.25">
      <c r="B94" s="373"/>
      <c r="C94" s="34">
        <v>43998</v>
      </c>
      <c r="D94" s="78" t="s">
        <v>69</v>
      </c>
      <c r="G94" s="84">
        <v>2</v>
      </c>
    </row>
    <row r="95" spans="2:7" x14ac:dyDescent="0.25">
      <c r="B95" s="373"/>
      <c r="C95" s="34">
        <v>44004</v>
      </c>
      <c r="D95" s="78" t="s">
        <v>69</v>
      </c>
      <c r="G95" s="84">
        <v>2</v>
      </c>
    </row>
    <row r="96" spans="2:7" x14ac:dyDescent="0.25">
      <c r="B96" s="373"/>
      <c r="C96" s="34">
        <v>44012</v>
      </c>
      <c r="D96" s="78" t="s">
        <v>69</v>
      </c>
      <c r="G96" s="84">
        <v>2</v>
      </c>
    </row>
    <row r="97" spans="2:7" x14ac:dyDescent="0.25">
      <c r="B97" s="373"/>
      <c r="C97" s="34">
        <v>44019</v>
      </c>
      <c r="D97" s="78" t="s">
        <v>69</v>
      </c>
      <c r="G97" s="84">
        <v>2</v>
      </c>
    </row>
    <row r="98" spans="2:7" x14ac:dyDescent="0.25">
      <c r="B98" s="373"/>
      <c r="C98" s="34">
        <v>44026</v>
      </c>
      <c r="D98" s="78" t="s">
        <v>69</v>
      </c>
      <c r="F98" t="s">
        <v>60</v>
      </c>
      <c r="G98" s="84">
        <v>2</v>
      </c>
    </row>
    <row r="99" spans="2:7" x14ac:dyDescent="0.25">
      <c r="B99" s="373"/>
      <c r="C99" s="34">
        <v>44033</v>
      </c>
      <c r="D99" s="76" t="s">
        <v>65</v>
      </c>
      <c r="G99" s="84">
        <v>0</v>
      </c>
    </row>
    <row r="100" spans="2:7" x14ac:dyDescent="0.25">
      <c r="B100" s="373"/>
      <c r="C100" s="34">
        <v>44040</v>
      </c>
      <c r="D100" s="78" t="s">
        <v>69</v>
      </c>
      <c r="G100" s="84">
        <v>2</v>
      </c>
    </row>
    <row r="101" spans="2:7" x14ac:dyDescent="0.25">
      <c r="B101" s="373"/>
      <c r="C101" s="34">
        <v>44047</v>
      </c>
      <c r="D101" s="78" t="s">
        <v>69</v>
      </c>
      <c r="G101" s="84">
        <v>2</v>
      </c>
    </row>
    <row r="102" spans="2:7" x14ac:dyDescent="0.25">
      <c r="B102" s="373"/>
      <c r="C102" s="34">
        <v>44054</v>
      </c>
      <c r="D102" s="78" t="s">
        <v>69</v>
      </c>
      <c r="G102" s="84">
        <v>2</v>
      </c>
    </row>
    <row r="103" spans="2:7" x14ac:dyDescent="0.25">
      <c r="B103" s="373"/>
      <c r="C103" s="34">
        <v>44061</v>
      </c>
      <c r="D103" s="83" t="s">
        <v>71</v>
      </c>
      <c r="G103" s="84">
        <v>3</v>
      </c>
    </row>
    <row r="104" spans="2:7" x14ac:dyDescent="0.25">
      <c r="B104" s="373"/>
      <c r="C104" s="34">
        <v>44068</v>
      </c>
      <c r="D104" s="83" t="s">
        <v>71</v>
      </c>
      <c r="G104" s="84">
        <v>3</v>
      </c>
    </row>
    <row r="105" spans="2:7" x14ac:dyDescent="0.25">
      <c r="B105" s="373"/>
      <c r="C105" s="34">
        <v>44075</v>
      </c>
      <c r="D105" s="83" t="s">
        <v>71</v>
      </c>
      <c r="G105" s="84">
        <v>3</v>
      </c>
    </row>
    <row r="106" spans="2:7" x14ac:dyDescent="0.25">
      <c r="B106" s="373"/>
      <c r="C106" s="34">
        <v>44082</v>
      </c>
      <c r="D106" s="83" t="s">
        <v>71</v>
      </c>
      <c r="G106" s="84">
        <v>3</v>
      </c>
    </row>
    <row r="107" spans="2:7" x14ac:dyDescent="0.25">
      <c r="B107" s="373"/>
      <c r="C107" s="34">
        <v>44089</v>
      </c>
      <c r="D107" s="83" t="s">
        <v>71</v>
      </c>
      <c r="G107" s="84">
        <v>3</v>
      </c>
    </row>
    <row r="108" spans="2:7" x14ac:dyDescent="0.25">
      <c r="B108" s="373"/>
      <c r="C108" s="34">
        <v>44096</v>
      </c>
      <c r="D108" s="76" t="s">
        <v>65</v>
      </c>
      <c r="G108" s="84">
        <v>0</v>
      </c>
    </row>
    <row r="109" spans="2:7" x14ac:dyDescent="0.25">
      <c r="B109" s="373"/>
      <c r="C109" s="34">
        <v>44103</v>
      </c>
      <c r="D109" s="83" t="s">
        <v>71</v>
      </c>
      <c r="G109" s="84">
        <v>3</v>
      </c>
    </row>
    <row r="110" spans="2:7" x14ac:dyDescent="0.25">
      <c r="B110" s="373"/>
      <c r="C110" s="34">
        <v>44110</v>
      </c>
      <c r="D110" s="76" t="s">
        <v>65</v>
      </c>
      <c r="G110" s="84">
        <v>0</v>
      </c>
    </row>
    <row r="111" spans="2:7" x14ac:dyDescent="0.25">
      <c r="B111" s="373"/>
      <c r="C111" s="34">
        <v>44117</v>
      </c>
      <c r="D111" s="83" t="s">
        <v>71</v>
      </c>
      <c r="G111" s="84">
        <v>3</v>
      </c>
    </row>
    <row r="112" spans="2:7" x14ac:dyDescent="0.25">
      <c r="B112" s="373"/>
      <c r="C112" s="34">
        <v>44124</v>
      </c>
      <c r="D112" s="83" t="s">
        <v>71</v>
      </c>
      <c r="G112" s="84">
        <v>3</v>
      </c>
    </row>
    <row r="113" spans="2:7" x14ac:dyDescent="0.25">
      <c r="B113" s="373"/>
      <c r="C113" s="34">
        <v>44131</v>
      </c>
      <c r="D113" s="83" t="s">
        <v>71</v>
      </c>
      <c r="G113" s="84">
        <v>3</v>
      </c>
    </row>
    <row r="114" spans="2:7" x14ac:dyDescent="0.25">
      <c r="B114" s="373"/>
      <c r="C114" s="34">
        <v>44138</v>
      </c>
      <c r="D114" s="83" t="s">
        <v>71</v>
      </c>
      <c r="G114" s="84">
        <v>3</v>
      </c>
    </row>
    <row r="115" spans="2:7" x14ac:dyDescent="0.25">
      <c r="B115" s="373"/>
      <c r="C115" s="34">
        <v>44145</v>
      </c>
      <c r="D115" s="76" t="s">
        <v>65</v>
      </c>
      <c r="G115" s="84">
        <v>0</v>
      </c>
    </row>
    <row r="116" spans="2:7" x14ac:dyDescent="0.25">
      <c r="B116" s="373"/>
      <c r="C116" s="34">
        <v>44152</v>
      </c>
      <c r="D116" s="76" t="s">
        <v>65</v>
      </c>
      <c r="G116" s="84">
        <v>0</v>
      </c>
    </row>
    <row r="117" spans="2:7" x14ac:dyDescent="0.25">
      <c r="B117" s="373"/>
      <c r="C117" s="34">
        <v>44159</v>
      </c>
      <c r="D117" s="76" t="s">
        <v>65</v>
      </c>
      <c r="G117" s="84">
        <v>0</v>
      </c>
    </row>
    <row r="118" spans="2:7" x14ac:dyDescent="0.25">
      <c r="B118" s="373"/>
      <c r="C118" s="34">
        <v>44166</v>
      </c>
      <c r="D118" s="83" t="s">
        <v>71</v>
      </c>
      <c r="G118" s="84">
        <v>3</v>
      </c>
    </row>
    <row r="119" spans="2:7" x14ac:dyDescent="0.25">
      <c r="B119" s="373"/>
      <c r="C119" s="34">
        <v>44173</v>
      </c>
      <c r="D119" s="83" t="s">
        <v>71</v>
      </c>
      <c r="G119" s="84">
        <v>3</v>
      </c>
    </row>
    <row r="120" spans="2:7" x14ac:dyDescent="0.25">
      <c r="B120" s="373"/>
      <c r="C120" s="34">
        <v>44180</v>
      </c>
      <c r="D120" s="76" t="s">
        <v>65</v>
      </c>
      <c r="G120" s="84">
        <v>0</v>
      </c>
    </row>
    <row r="121" spans="2:7" x14ac:dyDescent="0.25">
      <c r="B121" s="373"/>
      <c r="C121" s="34">
        <v>44187</v>
      </c>
      <c r="D121" s="76" t="s">
        <v>65</v>
      </c>
      <c r="G121" s="84">
        <v>0</v>
      </c>
    </row>
    <row r="122" spans="2:7" x14ac:dyDescent="0.25">
      <c r="B122" s="373"/>
      <c r="C122" s="34">
        <v>44194</v>
      </c>
      <c r="D122" s="76" t="s">
        <v>65</v>
      </c>
      <c r="G122" s="84">
        <v>0</v>
      </c>
    </row>
    <row r="123" spans="2:7" x14ac:dyDescent="0.25">
      <c r="B123" s="373"/>
      <c r="C123" s="34">
        <v>44201</v>
      </c>
      <c r="D123" s="76" t="s">
        <v>65</v>
      </c>
      <c r="G123" s="84">
        <v>0</v>
      </c>
    </row>
    <row r="124" spans="2:7" x14ac:dyDescent="0.25">
      <c r="B124" s="373"/>
      <c r="C124" s="34">
        <v>44208</v>
      </c>
      <c r="D124" s="76" t="s">
        <v>65</v>
      </c>
      <c r="G124" s="84">
        <v>0</v>
      </c>
    </row>
    <row r="125" spans="2:7" x14ac:dyDescent="0.25">
      <c r="B125" s="373"/>
      <c r="C125" s="34">
        <v>44215</v>
      </c>
      <c r="D125" s="76" t="s">
        <v>65</v>
      </c>
      <c r="G125" s="84">
        <v>0</v>
      </c>
    </row>
    <row r="126" spans="2:7" x14ac:dyDescent="0.25">
      <c r="B126" s="373"/>
      <c r="C126" s="34">
        <v>44222</v>
      </c>
      <c r="D126" s="77" t="s">
        <v>66</v>
      </c>
      <c r="G126" s="84">
        <v>1</v>
      </c>
    </row>
    <row r="127" spans="2:7" x14ac:dyDescent="0.25">
      <c r="B127" s="373"/>
      <c r="C127" s="34">
        <v>44229</v>
      </c>
      <c r="D127" s="77" t="s">
        <v>66</v>
      </c>
      <c r="G127" s="84">
        <v>1</v>
      </c>
    </row>
    <row r="128" spans="2:7" x14ac:dyDescent="0.25">
      <c r="B128" s="373"/>
      <c r="C128" s="34">
        <v>44236</v>
      </c>
      <c r="D128" s="77" t="s">
        <v>66</v>
      </c>
      <c r="G128" s="84">
        <v>1</v>
      </c>
    </row>
    <row r="129" spans="2:7" x14ac:dyDescent="0.25">
      <c r="B129" s="373"/>
      <c r="C129" s="34">
        <v>44243</v>
      </c>
      <c r="D129" s="77" t="s">
        <v>66</v>
      </c>
      <c r="G129" s="84">
        <v>1</v>
      </c>
    </row>
    <row r="130" spans="2:7" x14ac:dyDescent="0.25">
      <c r="B130" s="373"/>
      <c r="C130" s="34">
        <v>44250</v>
      </c>
      <c r="D130" s="77" t="s">
        <v>66</v>
      </c>
      <c r="G130" s="84">
        <v>1</v>
      </c>
    </row>
    <row r="131" spans="2:7" x14ac:dyDescent="0.25">
      <c r="B131" s="373"/>
      <c r="C131" s="34">
        <v>44257</v>
      </c>
      <c r="D131" s="77" t="s">
        <v>66</v>
      </c>
      <c r="G131" s="84">
        <v>1</v>
      </c>
    </row>
    <row r="132" spans="2:7" x14ac:dyDescent="0.25">
      <c r="B132" s="373"/>
      <c r="C132" s="34">
        <v>44264</v>
      </c>
      <c r="D132" s="77" t="s">
        <v>66</v>
      </c>
      <c r="G132" s="84">
        <v>1</v>
      </c>
    </row>
    <row r="133" spans="2:7" x14ac:dyDescent="0.25">
      <c r="B133" s="373"/>
      <c r="C133" s="34">
        <v>44271</v>
      </c>
      <c r="D133" s="77" t="s">
        <v>66</v>
      </c>
      <c r="G133" s="84">
        <v>1</v>
      </c>
    </row>
    <row r="134" spans="2:7" x14ac:dyDescent="0.25">
      <c r="B134" s="373"/>
      <c r="C134" s="34">
        <v>44278</v>
      </c>
      <c r="D134" s="76" t="s">
        <v>65</v>
      </c>
      <c r="G134" s="84">
        <v>0</v>
      </c>
    </row>
    <row r="135" spans="2:7" x14ac:dyDescent="0.25">
      <c r="B135" s="373"/>
      <c r="C135" s="34">
        <v>44285</v>
      </c>
      <c r="D135" s="76" t="s">
        <v>65</v>
      </c>
      <c r="G135" s="84">
        <v>0</v>
      </c>
    </row>
    <row r="136" spans="2:7" x14ac:dyDescent="0.25">
      <c r="B136" s="373"/>
      <c r="C136" s="34">
        <v>44293</v>
      </c>
      <c r="D136" s="76" t="s">
        <v>65</v>
      </c>
      <c r="G136" s="84">
        <v>0</v>
      </c>
    </row>
    <row r="137" spans="2:7" x14ac:dyDescent="0.25">
      <c r="B137" s="373"/>
      <c r="C137" s="34">
        <v>44299</v>
      </c>
      <c r="D137" s="76" t="s">
        <v>65</v>
      </c>
      <c r="G137" s="84">
        <v>0</v>
      </c>
    </row>
    <row r="138" spans="2:7" x14ac:dyDescent="0.25">
      <c r="B138" s="373"/>
      <c r="C138" s="34">
        <v>44306</v>
      </c>
      <c r="D138" s="76" t="s">
        <v>65</v>
      </c>
      <c r="G138" s="84">
        <v>0</v>
      </c>
    </row>
    <row r="139" spans="2:7" x14ac:dyDescent="0.25">
      <c r="B139" s="373"/>
      <c r="C139" s="34">
        <v>44313</v>
      </c>
      <c r="D139" s="76" t="s">
        <v>65</v>
      </c>
      <c r="G139" s="84">
        <v>0</v>
      </c>
    </row>
    <row r="140" spans="2:7" x14ac:dyDescent="0.25">
      <c r="B140" s="373"/>
      <c r="C140" s="34">
        <v>44320</v>
      </c>
      <c r="D140" s="77" t="s">
        <v>66</v>
      </c>
      <c r="G140" s="84">
        <v>1</v>
      </c>
    </row>
    <row r="141" spans="2:7" x14ac:dyDescent="0.25">
      <c r="B141" s="373"/>
      <c r="C141" s="34">
        <v>44327</v>
      </c>
      <c r="D141" s="76" t="s">
        <v>65</v>
      </c>
      <c r="G141" s="84">
        <v>0</v>
      </c>
    </row>
    <row r="142" spans="2:7" x14ac:dyDescent="0.25">
      <c r="B142" s="373"/>
      <c r="C142" s="34">
        <v>44334</v>
      </c>
      <c r="D142" s="76" t="s">
        <v>65</v>
      </c>
      <c r="G142" s="84">
        <v>0</v>
      </c>
    </row>
    <row r="143" spans="2:7" x14ac:dyDescent="0.25">
      <c r="B143" s="373"/>
      <c r="C143" s="34">
        <v>44341</v>
      </c>
      <c r="D143" s="76" t="s">
        <v>65</v>
      </c>
      <c r="G143" s="84">
        <v>0</v>
      </c>
    </row>
    <row r="144" spans="2:7" x14ac:dyDescent="0.25">
      <c r="B144" s="373"/>
      <c r="C144" s="34">
        <v>44348</v>
      </c>
      <c r="D144" s="76" t="s">
        <v>65</v>
      </c>
      <c r="G144" s="84">
        <v>0</v>
      </c>
    </row>
    <row r="145" spans="2:7" ht="15.75" customHeight="1" x14ac:dyDescent="0.25">
      <c r="B145" s="373"/>
      <c r="C145" s="34">
        <v>44354</v>
      </c>
      <c r="D145" s="76" t="s">
        <v>65</v>
      </c>
      <c r="G145" s="84">
        <v>0</v>
      </c>
    </row>
    <row r="146" spans="2:7" x14ac:dyDescent="0.25">
      <c r="B146" s="373"/>
      <c r="C146" s="34">
        <v>44361</v>
      </c>
      <c r="D146" s="76" t="s">
        <v>65</v>
      </c>
      <c r="G146" s="84">
        <v>0</v>
      </c>
    </row>
    <row r="147" spans="2:7" x14ac:dyDescent="0.25">
      <c r="B147" s="373"/>
      <c r="C147" s="34">
        <v>44368</v>
      </c>
      <c r="D147" s="76" t="s">
        <v>65</v>
      </c>
      <c r="G147" s="84">
        <v>0</v>
      </c>
    </row>
    <row r="148" spans="2:7" x14ac:dyDescent="0.25">
      <c r="B148" s="373"/>
      <c r="C148" s="34">
        <v>44375</v>
      </c>
      <c r="D148" s="76" t="s">
        <v>65</v>
      </c>
      <c r="G148" s="84">
        <v>0</v>
      </c>
    </row>
    <row r="149" spans="2:7" x14ac:dyDescent="0.25">
      <c r="B149" s="373"/>
      <c r="C149" s="34">
        <v>44382</v>
      </c>
      <c r="D149" s="76" t="s">
        <v>65</v>
      </c>
      <c r="G149" s="84">
        <v>0</v>
      </c>
    </row>
    <row r="150" spans="2:7" x14ac:dyDescent="0.25">
      <c r="B150" s="373"/>
      <c r="C150" s="34">
        <v>44389</v>
      </c>
      <c r="D150" s="76" t="s">
        <v>65</v>
      </c>
      <c r="G150" s="84">
        <v>0</v>
      </c>
    </row>
    <row r="151" spans="2:7" x14ac:dyDescent="0.25">
      <c r="B151" s="373"/>
      <c r="C151" s="34">
        <v>44396</v>
      </c>
      <c r="D151" s="76" t="s">
        <v>65</v>
      </c>
      <c r="G151" s="84">
        <v>0</v>
      </c>
    </row>
    <row r="152" spans="2:7" x14ac:dyDescent="0.25">
      <c r="B152" s="373"/>
      <c r="C152" s="34">
        <v>44403</v>
      </c>
      <c r="D152" s="76" t="s">
        <v>65</v>
      </c>
      <c r="G152" s="84">
        <v>0</v>
      </c>
    </row>
    <row r="153" spans="2:7" x14ac:dyDescent="0.25">
      <c r="B153" s="373"/>
      <c r="C153" s="34">
        <v>44410</v>
      </c>
      <c r="D153" s="76" t="s">
        <v>65</v>
      </c>
      <c r="G153" s="84">
        <v>0</v>
      </c>
    </row>
    <row r="154" spans="2:7" x14ac:dyDescent="0.25">
      <c r="B154" s="373"/>
      <c r="C154" s="34">
        <v>44417</v>
      </c>
      <c r="D154" s="76" t="s">
        <v>65</v>
      </c>
      <c r="G154" s="84">
        <v>0</v>
      </c>
    </row>
    <row r="155" spans="2:7" x14ac:dyDescent="0.25">
      <c r="B155" s="373"/>
      <c r="C155" s="34">
        <v>44424</v>
      </c>
      <c r="D155" s="76" t="s">
        <v>65</v>
      </c>
      <c r="G155" s="84">
        <v>0</v>
      </c>
    </row>
    <row r="156" spans="2:7" x14ac:dyDescent="0.25">
      <c r="B156" s="373"/>
      <c r="C156" s="34">
        <v>44431</v>
      </c>
      <c r="D156" s="76" t="s">
        <v>65</v>
      </c>
      <c r="G156" s="84">
        <v>0</v>
      </c>
    </row>
    <row r="157" spans="2:7" x14ac:dyDescent="0.25">
      <c r="B157" s="373"/>
      <c r="C157" s="34">
        <v>44432</v>
      </c>
      <c r="D157" s="76" t="s">
        <v>65</v>
      </c>
      <c r="G157" s="84">
        <v>0</v>
      </c>
    </row>
    <row r="158" spans="2:7" x14ac:dyDescent="0.25">
      <c r="B158" s="373"/>
      <c r="C158" s="34">
        <v>44433</v>
      </c>
      <c r="D158" s="76" t="s">
        <v>65</v>
      </c>
      <c r="G158" s="84">
        <v>0</v>
      </c>
    </row>
    <row r="159" spans="2:7" x14ac:dyDescent="0.25">
      <c r="B159" s="373"/>
      <c r="C159" s="34">
        <v>44434</v>
      </c>
      <c r="D159" s="76" t="s">
        <v>65</v>
      </c>
      <c r="G159" s="84">
        <v>0</v>
      </c>
    </row>
    <row r="160" spans="2:7" x14ac:dyDescent="0.25">
      <c r="B160" s="373"/>
      <c r="C160" s="34">
        <v>44435</v>
      </c>
      <c r="D160" s="76" t="s">
        <v>65</v>
      </c>
      <c r="G160" s="84">
        <v>0</v>
      </c>
    </row>
    <row r="161" spans="2:7" x14ac:dyDescent="0.25">
      <c r="B161" s="373"/>
      <c r="C161" s="34">
        <v>44436</v>
      </c>
      <c r="D161" s="76" t="s">
        <v>65</v>
      </c>
      <c r="G161" s="84">
        <v>0</v>
      </c>
    </row>
    <row r="162" spans="2:7" x14ac:dyDescent="0.25">
      <c r="B162" s="373"/>
      <c r="C162" s="34">
        <v>44437</v>
      </c>
      <c r="D162" s="76" t="s">
        <v>65</v>
      </c>
      <c r="G162" s="84">
        <v>0</v>
      </c>
    </row>
    <row r="163" spans="2:7" x14ac:dyDescent="0.25">
      <c r="B163" s="373"/>
      <c r="C163" s="34">
        <v>44438</v>
      </c>
      <c r="D163" s="76" t="s">
        <v>65</v>
      </c>
      <c r="G163" s="84">
        <v>0</v>
      </c>
    </row>
    <row r="164" spans="2:7" x14ac:dyDescent="0.25">
      <c r="B164" s="373"/>
      <c r="C164" s="34">
        <v>44439</v>
      </c>
      <c r="D164" s="76" t="s">
        <v>65</v>
      </c>
      <c r="G164" s="84">
        <v>0</v>
      </c>
    </row>
    <row r="165" spans="2:7" x14ac:dyDescent="0.25">
      <c r="B165" s="373"/>
      <c r="C165" s="34">
        <v>44440</v>
      </c>
      <c r="D165" s="76" t="s">
        <v>65</v>
      </c>
      <c r="G165" s="84">
        <v>0</v>
      </c>
    </row>
    <row r="166" spans="2:7" x14ac:dyDescent="0.25">
      <c r="B166" s="373"/>
      <c r="C166" s="34">
        <v>44441</v>
      </c>
      <c r="D166" s="76" t="s">
        <v>65</v>
      </c>
      <c r="G166" s="84">
        <v>0</v>
      </c>
    </row>
    <row r="167" spans="2:7" x14ac:dyDescent="0.25">
      <c r="B167" s="373"/>
      <c r="C167" s="34">
        <v>44442</v>
      </c>
      <c r="D167" s="76" t="s">
        <v>65</v>
      </c>
      <c r="G167" s="84">
        <v>0</v>
      </c>
    </row>
    <row r="168" spans="2:7" x14ac:dyDescent="0.25">
      <c r="B168" s="373"/>
      <c r="C168" s="34">
        <v>44443</v>
      </c>
      <c r="D168" s="76" t="s">
        <v>65</v>
      </c>
      <c r="G168" s="84">
        <v>0</v>
      </c>
    </row>
    <row r="169" spans="2:7" x14ac:dyDescent="0.25">
      <c r="B169" s="373"/>
      <c r="C169" s="34">
        <v>44444</v>
      </c>
      <c r="D169" s="76" t="s">
        <v>65</v>
      </c>
      <c r="G169" s="84">
        <v>0</v>
      </c>
    </row>
    <row r="170" spans="2:7" x14ac:dyDescent="0.25">
      <c r="B170" s="373"/>
      <c r="C170" s="34">
        <v>44445</v>
      </c>
      <c r="D170" s="76" t="s">
        <v>65</v>
      </c>
      <c r="G170" s="84">
        <v>0</v>
      </c>
    </row>
    <row r="171" spans="2:7" x14ac:dyDescent="0.25">
      <c r="B171" s="373"/>
      <c r="C171" s="34">
        <v>44446</v>
      </c>
      <c r="D171" s="76" t="s">
        <v>65</v>
      </c>
      <c r="G171" s="84">
        <v>0</v>
      </c>
    </row>
    <row r="172" spans="2:7" x14ac:dyDescent="0.25">
      <c r="B172" s="373"/>
      <c r="C172" s="34">
        <v>44447</v>
      </c>
      <c r="D172" s="76" t="s">
        <v>65</v>
      </c>
      <c r="G172" s="84">
        <v>0</v>
      </c>
    </row>
    <row r="173" spans="2:7" x14ac:dyDescent="0.25">
      <c r="B173" s="373"/>
      <c r="C173" s="34">
        <v>44448</v>
      </c>
      <c r="D173" s="76" t="s">
        <v>65</v>
      </c>
      <c r="G173" s="84">
        <v>0</v>
      </c>
    </row>
    <row r="174" spans="2:7" x14ac:dyDescent="0.25">
      <c r="B174" s="373"/>
      <c r="C174" s="34">
        <v>44449</v>
      </c>
      <c r="D174" s="76" t="s">
        <v>65</v>
      </c>
      <c r="G174" s="84">
        <v>0</v>
      </c>
    </row>
    <row r="175" spans="2:7" x14ac:dyDescent="0.25">
      <c r="B175" s="373"/>
      <c r="C175" s="34">
        <v>44450</v>
      </c>
      <c r="D175" s="76" t="s">
        <v>65</v>
      </c>
      <c r="G175" s="84">
        <v>0</v>
      </c>
    </row>
    <row r="176" spans="2:7" x14ac:dyDescent="0.25">
      <c r="B176" s="373"/>
      <c r="C176" s="34">
        <v>44451</v>
      </c>
      <c r="D176" s="76" t="s">
        <v>65</v>
      </c>
      <c r="G176" s="84">
        <v>0</v>
      </c>
    </row>
    <row r="177" spans="2:7" x14ac:dyDescent="0.25">
      <c r="B177" s="373"/>
      <c r="C177" s="34">
        <v>44452</v>
      </c>
      <c r="D177" s="76" t="s">
        <v>65</v>
      </c>
      <c r="G177" s="84">
        <v>0</v>
      </c>
    </row>
    <row r="178" spans="2:7" x14ac:dyDescent="0.25">
      <c r="B178" s="373"/>
      <c r="C178" s="34">
        <v>44453</v>
      </c>
      <c r="D178" s="76" t="s">
        <v>65</v>
      </c>
      <c r="G178" s="84">
        <v>0</v>
      </c>
    </row>
    <row r="179" spans="2:7" x14ac:dyDescent="0.25">
      <c r="B179" s="373"/>
      <c r="C179" s="34">
        <v>44454</v>
      </c>
      <c r="D179" s="76" t="s">
        <v>65</v>
      </c>
      <c r="G179" s="84">
        <v>0</v>
      </c>
    </row>
    <row r="180" spans="2:7" x14ac:dyDescent="0.25">
      <c r="B180" s="373"/>
      <c r="C180" s="34">
        <v>44455</v>
      </c>
      <c r="D180" s="76" t="s">
        <v>65</v>
      </c>
      <c r="G180" s="84">
        <v>0</v>
      </c>
    </row>
    <row r="181" spans="2:7" x14ac:dyDescent="0.25">
      <c r="B181" s="373"/>
      <c r="C181" s="34">
        <v>44456</v>
      </c>
      <c r="D181" s="76" t="s">
        <v>65</v>
      </c>
      <c r="G181" s="84">
        <v>0</v>
      </c>
    </row>
    <row r="182" spans="2:7" x14ac:dyDescent="0.25">
      <c r="B182" s="373"/>
      <c r="C182" s="34">
        <v>44457</v>
      </c>
      <c r="D182" s="76" t="s">
        <v>65</v>
      </c>
      <c r="G182" s="84">
        <v>0</v>
      </c>
    </row>
    <row r="183" spans="2:7" x14ac:dyDescent="0.25">
      <c r="B183" s="373"/>
      <c r="C183" s="34">
        <v>44458</v>
      </c>
      <c r="D183" s="76" t="s">
        <v>65</v>
      </c>
      <c r="G183" s="84">
        <v>0</v>
      </c>
    </row>
    <row r="184" spans="2:7" x14ac:dyDescent="0.25">
      <c r="B184" s="373"/>
      <c r="C184" s="34">
        <v>44459</v>
      </c>
      <c r="D184" s="76" t="s">
        <v>65</v>
      </c>
      <c r="G184" s="84">
        <v>0</v>
      </c>
    </row>
    <row r="185" spans="2:7" x14ac:dyDescent="0.25">
      <c r="B185" s="373"/>
      <c r="C185" s="34">
        <v>44462</v>
      </c>
      <c r="D185" s="76" t="s">
        <v>65</v>
      </c>
      <c r="G185" s="84">
        <v>0</v>
      </c>
    </row>
    <row r="186" spans="2:7" x14ac:dyDescent="0.25">
      <c r="B186" s="373"/>
      <c r="C186" s="34">
        <v>44468</v>
      </c>
      <c r="D186" s="76" t="s">
        <v>65</v>
      </c>
      <c r="G186" s="84">
        <v>0</v>
      </c>
    </row>
    <row r="187" spans="2:7" x14ac:dyDescent="0.25">
      <c r="B187" s="373"/>
      <c r="C187" s="34">
        <v>44476</v>
      </c>
      <c r="D187" s="76" t="s">
        <v>65</v>
      </c>
      <c r="G187" s="84">
        <v>0</v>
      </c>
    </row>
    <row r="188" spans="2:7" x14ac:dyDescent="0.25">
      <c r="B188" s="373"/>
      <c r="C188" s="34">
        <v>44484</v>
      </c>
      <c r="D188" s="76" t="s">
        <v>65</v>
      </c>
      <c r="G188" s="84">
        <v>0</v>
      </c>
    </row>
    <row r="189" spans="2:7" x14ac:dyDescent="0.25">
      <c r="B189" s="373"/>
      <c r="C189" s="34">
        <v>44491</v>
      </c>
      <c r="D189" s="76" t="s">
        <v>65</v>
      </c>
      <c r="G189" s="84">
        <v>0</v>
      </c>
    </row>
    <row r="190" spans="2:7" x14ac:dyDescent="0.25">
      <c r="B190" s="373"/>
      <c r="C190" s="34">
        <v>44497</v>
      </c>
      <c r="D190" s="76" t="s">
        <v>65</v>
      </c>
      <c r="G190" s="84">
        <v>0</v>
      </c>
    </row>
    <row r="191" spans="2:7" x14ac:dyDescent="0.25">
      <c r="B191" s="373"/>
      <c r="C191" s="34">
        <v>44505</v>
      </c>
      <c r="D191" s="76" t="s">
        <v>65</v>
      </c>
      <c r="G191" s="84">
        <v>0</v>
      </c>
    </row>
    <row r="192" spans="2:7" x14ac:dyDescent="0.25">
      <c r="B192" s="373"/>
      <c r="C192" s="34">
        <v>44511</v>
      </c>
      <c r="D192" s="76" t="s">
        <v>65</v>
      </c>
      <c r="G192" s="84">
        <v>0</v>
      </c>
    </row>
    <row r="193" spans="2:7" x14ac:dyDescent="0.25">
      <c r="B193" s="373"/>
      <c r="C193" s="34">
        <v>44517</v>
      </c>
      <c r="D193" s="76" t="s">
        <v>65</v>
      </c>
      <c r="G193" s="84">
        <v>0</v>
      </c>
    </row>
    <row r="194" spans="2:7" x14ac:dyDescent="0.25">
      <c r="B194" s="373"/>
      <c r="C194" s="34">
        <v>44524</v>
      </c>
      <c r="D194" s="76" t="s">
        <v>65</v>
      </c>
      <c r="F194" t="s">
        <v>161</v>
      </c>
      <c r="G194" s="84">
        <v>0</v>
      </c>
    </row>
    <row r="195" spans="2:7" x14ac:dyDescent="0.25">
      <c r="B195" s="373"/>
      <c r="C195" s="34">
        <v>44531</v>
      </c>
      <c r="D195" s="76" t="s">
        <v>65</v>
      </c>
      <c r="G195" s="84">
        <v>0</v>
      </c>
    </row>
    <row r="196" spans="2:7" x14ac:dyDescent="0.25">
      <c r="B196" s="373"/>
      <c r="C196" s="34">
        <v>44539</v>
      </c>
      <c r="D196" s="76" t="s">
        <v>65</v>
      </c>
      <c r="G196" s="84">
        <v>0</v>
      </c>
    </row>
    <row r="197" spans="2:7" x14ac:dyDescent="0.25">
      <c r="B197" s="373"/>
      <c r="C197" s="34">
        <v>44547</v>
      </c>
      <c r="D197" s="76" t="s">
        <v>65</v>
      </c>
      <c r="G197" s="84">
        <v>0</v>
      </c>
    </row>
    <row r="198" spans="2:7" x14ac:dyDescent="0.25">
      <c r="B198" s="373"/>
      <c r="C198" s="34">
        <v>44552</v>
      </c>
      <c r="D198" s="76" t="s">
        <v>65</v>
      </c>
      <c r="F198" t="s">
        <v>170</v>
      </c>
      <c r="G198" s="84">
        <v>0</v>
      </c>
    </row>
    <row r="199" spans="2:7" x14ac:dyDescent="0.25">
      <c r="B199" s="373"/>
      <c r="C199" s="34">
        <v>44559</v>
      </c>
      <c r="D199" s="76" t="s">
        <v>65</v>
      </c>
      <c r="G199" s="84">
        <v>0</v>
      </c>
    </row>
    <row r="200" spans="2:7" x14ac:dyDescent="0.25">
      <c r="B200" s="373"/>
      <c r="C200" s="34">
        <v>44564</v>
      </c>
      <c r="D200" s="76" t="s">
        <v>65</v>
      </c>
      <c r="G200" s="84">
        <v>0</v>
      </c>
    </row>
    <row r="201" spans="2:7" x14ac:dyDescent="0.25">
      <c r="B201" s="373"/>
      <c r="C201" s="34">
        <v>44573</v>
      </c>
      <c r="D201" s="76" t="s">
        <v>65</v>
      </c>
      <c r="F201" t="s">
        <v>174</v>
      </c>
      <c r="G201" s="84">
        <v>0</v>
      </c>
    </row>
    <row r="202" spans="2:7" x14ac:dyDescent="0.25">
      <c r="B202" s="373"/>
      <c r="C202" s="34">
        <v>44580</v>
      </c>
      <c r="D202" s="76" t="s">
        <v>65</v>
      </c>
      <c r="G202" s="84">
        <v>0</v>
      </c>
    </row>
    <row r="203" spans="2:7" x14ac:dyDescent="0.25">
      <c r="B203" s="373"/>
      <c r="C203" s="34">
        <v>44585</v>
      </c>
      <c r="D203" s="76" t="s">
        <v>65</v>
      </c>
      <c r="F203" t="s">
        <v>177</v>
      </c>
      <c r="G203" s="84">
        <v>0</v>
      </c>
    </row>
    <row r="204" spans="2:7" x14ac:dyDescent="0.25">
      <c r="B204" s="373"/>
      <c r="C204" s="34">
        <v>44593</v>
      </c>
      <c r="D204" s="76" t="s">
        <v>65</v>
      </c>
      <c r="G204" s="84">
        <v>0</v>
      </c>
    </row>
    <row r="205" spans="2:7" x14ac:dyDescent="0.25">
      <c r="B205" s="373"/>
      <c r="C205" s="34">
        <v>44601</v>
      </c>
      <c r="D205" s="76" t="s">
        <v>65</v>
      </c>
      <c r="G205" s="84">
        <v>0</v>
      </c>
    </row>
    <row r="206" spans="2:7" x14ac:dyDescent="0.25">
      <c r="B206" s="373"/>
      <c r="C206" s="34">
        <v>44607</v>
      </c>
      <c r="D206" s="76" t="s">
        <v>65</v>
      </c>
      <c r="G206" s="84">
        <v>0</v>
      </c>
    </row>
    <row r="207" spans="2:7" x14ac:dyDescent="0.25">
      <c r="B207" s="373"/>
      <c r="C207" s="34">
        <v>44615</v>
      </c>
      <c r="D207" s="76" t="s">
        <v>65</v>
      </c>
      <c r="G207" s="84">
        <v>0</v>
      </c>
    </row>
    <row r="208" spans="2:7" x14ac:dyDescent="0.25">
      <c r="B208" s="373"/>
      <c r="C208" s="34">
        <v>44621</v>
      </c>
      <c r="D208" s="76" t="s">
        <v>65</v>
      </c>
      <c r="G208" s="84">
        <v>0</v>
      </c>
    </row>
    <row r="209" spans="2:7" x14ac:dyDescent="0.25">
      <c r="B209" s="373"/>
      <c r="C209" s="34">
        <v>44629</v>
      </c>
      <c r="D209" s="76" t="s">
        <v>65</v>
      </c>
      <c r="F209" t="s">
        <v>184</v>
      </c>
      <c r="G209" s="84">
        <v>0</v>
      </c>
    </row>
    <row r="210" spans="2:7" x14ac:dyDescent="0.25">
      <c r="B210" s="373"/>
      <c r="C210" s="34">
        <v>44634</v>
      </c>
      <c r="D210" s="76" t="s">
        <v>65</v>
      </c>
      <c r="G210" s="84">
        <v>0</v>
      </c>
    </row>
    <row r="211" spans="2:7" x14ac:dyDescent="0.25">
      <c r="B211" s="373"/>
      <c r="C211" s="34">
        <v>44644</v>
      </c>
      <c r="D211" s="76" t="s">
        <v>65</v>
      </c>
      <c r="F211" t="s">
        <v>189</v>
      </c>
      <c r="G211" s="84">
        <v>0</v>
      </c>
    </row>
    <row r="212" spans="2:7" x14ac:dyDescent="0.25">
      <c r="B212" s="373"/>
      <c r="C212" s="34">
        <v>44650</v>
      </c>
      <c r="D212" s="76" t="s">
        <v>65</v>
      </c>
      <c r="F212" t="s">
        <v>188</v>
      </c>
      <c r="G212" s="84">
        <v>0</v>
      </c>
    </row>
    <row r="213" spans="2:7" x14ac:dyDescent="0.25">
      <c r="B213" s="373"/>
      <c r="C213" s="34">
        <v>44655</v>
      </c>
      <c r="D213" s="76" t="s">
        <v>65</v>
      </c>
      <c r="F213" t="s">
        <v>191</v>
      </c>
      <c r="G213" s="84">
        <v>0</v>
      </c>
    </row>
    <row r="214" spans="2:7" x14ac:dyDescent="0.25">
      <c r="B214" s="373"/>
      <c r="C214" s="34">
        <v>44662</v>
      </c>
      <c r="D214" s="76" t="s">
        <v>65</v>
      </c>
      <c r="G214" s="84">
        <v>0</v>
      </c>
    </row>
    <row r="215" spans="2:7" x14ac:dyDescent="0.25">
      <c r="B215" s="373"/>
      <c r="C215" s="34">
        <v>44672</v>
      </c>
      <c r="D215" s="76" t="s">
        <v>65</v>
      </c>
      <c r="F215" t="s">
        <v>192</v>
      </c>
      <c r="G215" s="84">
        <v>0</v>
      </c>
    </row>
    <row r="216" spans="2:7" x14ac:dyDescent="0.25">
      <c r="B216" s="373"/>
      <c r="C216" s="34">
        <v>44677</v>
      </c>
      <c r="D216" s="76" t="s">
        <v>65</v>
      </c>
      <c r="G216" s="84">
        <v>0</v>
      </c>
    </row>
    <row r="217" spans="2:7" x14ac:dyDescent="0.25">
      <c r="B217" s="373"/>
      <c r="C217" s="34">
        <v>44686</v>
      </c>
      <c r="D217" s="76" t="s">
        <v>65</v>
      </c>
      <c r="F217" t="s">
        <v>195</v>
      </c>
      <c r="G217" s="84">
        <v>0</v>
      </c>
    </row>
    <row r="218" spans="2:7" x14ac:dyDescent="0.25">
      <c r="B218" s="373"/>
      <c r="C218" s="34">
        <v>44692</v>
      </c>
      <c r="D218" s="76" t="s">
        <v>65</v>
      </c>
      <c r="G218" s="84">
        <v>0</v>
      </c>
    </row>
    <row r="219" spans="2:7" x14ac:dyDescent="0.25">
      <c r="B219" s="373"/>
      <c r="C219" s="34">
        <v>44699</v>
      </c>
      <c r="D219" s="76" t="s">
        <v>65</v>
      </c>
      <c r="G219" s="84">
        <v>0</v>
      </c>
    </row>
    <row r="220" spans="2:7" x14ac:dyDescent="0.25">
      <c r="B220" s="373"/>
      <c r="C220" s="34" t="s">
        <v>198</v>
      </c>
      <c r="D220" s="76" t="s">
        <v>65</v>
      </c>
      <c r="G220" s="84">
        <v>0</v>
      </c>
    </row>
    <row r="221" spans="2:7" x14ac:dyDescent="0.25">
      <c r="B221" s="373"/>
      <c r="C221" s="34">
        <v>44714</v>
      </c>
      <c r="D221" s="76" t="s">
        <v>65</v>
      </c>
      <c r="G221" s="84">
        <v>0</v>
      </c>
    </row>
    <row r="222" spans="2:7" x14ac:dyDescent="0.25">
      <c r="B222" s="373"/>
      <c r="C222" s="34">
        <v>44715</v>
      </c>
      <c r="D222" s="76" t="s">
        <v>65</v>
      </c>
      <c r="G222" s="84">
        <v>0</v>
      </c>
    </row>
    <row r="223" spans="2:7" x14ac:dyDescent="0.25">
      <c r="B223" s="373"/>
      <c r="C223" s="34">
        <v>44716</v>
      </c>
      <c r="D223" s="76" t="s">
        <v>65</v>
      </c>
      <c r="G223" s="84">
        <v>0</v>
      </c>
    </row>
    <row r="224" spans="2:7" x14ac:dyDescent="0.25">
      <c r="B224" s="373"/>
      <c r="C224" s="34">
        <v>44717</v>
      </c>
      <c r="D224" s="76" t="s">
        <v>65</v>
      </c>
      <c r="G224" s="84">
        <v>0</v>
      </c>
    </row>
    <row r="225" spans="2:7" x14ac:dyDescent="0.25">
      <c r="B225" s="373"/>
      <c r="C225" s="34">
        <v>44718</v>
      </c>
      <c r="D225" s="76" t="s">
        <v>65</v>
      </c>
      <c r="G225" s="84">
        <v>0</v>
      </c>
    </row>
    <row r="226" spans="2:7" x14ac:dyDescent="0.25">
      <c r="B226" s="373"/>
      <c r="C226" s="34">
        <v>44719</v>
      </c>
      <c r="D226" s="76" t="s">
        <v>65</v>
      </c>
      <c r="G226" s="84">
        <v>0</v>
      </c>
    </row>
    <row r="227" spans="2:7" x14ac:dyDescent="0.25">
      <c r="B227" s="373"/>
      <c r="C227" s="34">
        <v>44720</v>
      </c>
      <c r="D227" s="76" t="s">
        <v>65</v>
      </c>
      <c r="G227" s="84">
        <v>0</v>
      </c>
    </row>
    <row r="228" spans="2:7" x14ac:dyDescent="0.25">
      <c r="B228" s="373"/>
      <c r="C228" s="34">
        <v>44721</v>
      </c>
      <c r="D228" s="76" t="s">
        <v>65</v>
      </c>
      <c r="G228" s="84">
        <v>0</v>
      </c>
    </row>
    <row r="229" spans="2:7" x14ac:dyDescent="0.25">
      <c r="B229" s="373"/>
      <c r="C229" s="34">
        <v>44722</v>
      </c>
      <c r="D229" s="76" t="s">
        <v>65</v>
      </c>
      <c r="G229" s="84">
        <v>0</v>
      </c>
    </row>
    <row r="230" spans="2:7" x14ac:dyDescent="0.25">
      <c r="B230" s="373"/>
      <c r="C230" s="34">
        <v>44723</v>
      </c>
      <c r="D230" s="76" t="s">
        <v>65</v>
      </c>
      <c r="G230" s="84">
        <v>0</v>
      </c>
    </row>
    <row r="231" spans="2:7" x14ac:dyDescent="0.25">
      <c r="B231" s="373"/>
      <c r="C231" s="34">
        <v>44724</v>
      </c>
      <c r="D231" s="76" t="s">
        <v>65</v>
      </c>
      <c r="G231" s="84">
        <v>0</v>
      </c>
    </row>
    <row r="232" spans="2:7" x14ac:dyDescent="0.25">
      <c r="B232" s="373"/>
      <c r="C232" s="34">
        <v>44725</v>
      </c>
      <c r="D232" s="76" t="s">
        <v>65</v>
      </c>
      <c r="G232" s="84">
        <v>0</v>
      </c>
    </row>
    <row r="233" spans="2:7" x14ac:dyDescent="0.25">
      <c r="B233" s="373"/>
      <c r="C233" s="34">
        <v>44726</v>
      </c>
      <c r="D233" s="76" t="s">
        <v>65</v>
      </c>
      <c r="G233" s="84">
        <v>0</v>
      </c>
    </row>
    <row r="234" spans="2:7" x14ac:dyDescent="0.25">
      <c r="B234" s="373"/>
      <c r="C234" s="34">
        <v>44727</v>
      </c>
      <c r="D234" s="76" t="s">
        <v>65</v>
      </c>
      <c r="G234" s="84">
        <v>0</v>
      </c>
    </row>
    <row r="235" spans="2:7" x14ac:dyDescent="0.25">
      <c r="B235" s="373"/>
      <c r="C235" s="34">
        <v>44728</v>
      </c>
      <c r="D235" s="76" t="s">
        <v>65</v>
      </c>
      <c r="G235" s="84">
        <v>0</v>
      </c>
    </row>
    <row r="236" spans="2:7" x14ac:dyDescent="0.25">
      <c r="B236" s="373"/>
      <c r="C236" s="34">
        <v>44729</v>
      </c>
      <c r="D236" s="76" t="s">
        <v>65</v>
      </c>
      <c r="G236" s="84">
        <v>0</v>
      </c>
    </row>
    <row r="237" spans="2:7" x14ac:dyDescent="0.25">
      <c r="B237" s="373"/>
      <c r="C237" s="34">
        <v>44730</v>
      </c>
      <c r="D237" s="76" t="s">
        <v>65</v>
      </c>
      <c r="G237" s="84">
        <v>0</v>
      </c>
    </row>
    <row r="238" spans="2:7" x14ac:dyDescent="0.25">
      <c r="B238" s="373"/>
      <c r="C238" s="34">
        <v>44731</v>
      </c>
      <c r="D238" s="76" t="s">
        <v>65</v>
      </c>
      <c r="G238" s="84">
        <v>0</v>
      </c>
    </row>
    <row r="239" spans="2:7" x14ac:dyDescent="0.25">
      <c r="B239" s="373"/>
      <c r="C239" s="34">
        <v>44732</v>
      </c>
      <c r="D239" s="76" t="s">
        <v>65</v>
      </c>
      <c r="G239" s="84">
        <v>0</v>
      </c>
    </row>
    <row r="240" spans="2:7" x14ac:dyDescent="0.25">
      <c r="B240" s="373"/>
      <c r="C240" s="34">
        <v>44733</v>
      </c>
      <c r="D240" s="76" t="s">
        <v>65</v>
      </c>
      <c r="G240" s="84">
        <v>0</v>
      </c>
    </row>
    <row r="241" spans="2:7" x14ac:dyDescent="0.25">
      <c r="B241" s="373"/>
      <c r="C241" s="34">
        <v>44734</v>
      </c>
      <c r="D241" s="76" t="s">
        <v>65</v>
      </c>
      <c r="F241" t="s">
        <v>200</v>
      </c>
      <c r="G241" s="84">
        <v>0</v>
      </c>
    </row>
    <row r="242" spans="2:7" x14ac:dyDescent="0.25">
      <c r="B242" s="373"/>
      <c r="C242" s="34">
        <v>44735</v>
      </c>
      <c r="D242" s="76" t="s">
        <v>65</v>
      </c>
      <c r="G242" s="84">
        <v>0</v>
      </c>
    </row>
    <row r="243" spans="2:7" x14ac:dyDescent="0.25">
      <c r="B243" s="373"/>
      <c r="C243" s="34">
        <v>44736</v>
      </c>
      <c r="D243" s="76" t="s">
        <v>65</v>
      </c>
      <c r="G243" s="84">
        <v>0</v>
      </c>
    </row>
    <row r="244" spans="2:7" x14ac:dyDescent="0.25">
      <c r="B244" s="373"/>
      <c r="C244" s="34">
        <v>44737</v>
      </c>
      <c r="D244" s="76" t="s">
        <v>65</v>
      </c>
      <c r="G244" s="84">
        <v>0</v>
      </c>
    </row>
    <row r="245" spans="2:7" x14ac:dyDescent="0.25">
      <c r="B245" s="373"/>
      <c r="C245" s="34">
        <v>44738</v>
      </c>
      <c r="D245" s="76" t="s">
        <v>65</v>
      </c>
      <c r="G245" s="84">
        <v>0</v>
      </c>
    </row>
    <row r="246" spans="2:7" x14ac:dyDescent="0.25">
      <c r="B246" s="373"/>
      <c r="C246" s="34">
        <v>44739</v>
      </c>
      <c r="D246" s="76" t="s">
        <v>65</v>
      </c>
      <c r="G246" s="84">
        <v>0</v>
      </c>
    </row>
    <row r="247" spans="2:7" x14ac:dyDescent="0.25">
      <c r="B247" s="373"/>
      <c r="C247" s="34">
        <v>44740</v>
      </c>
      <c r="D247" s="76" t="s">
        <v>65</v>
      </c>
      <c r="G247" s="84">
        <v>0</v>
      </c>
    </row>
    <row r="248" spans="2:7" x14ac:dyDescent="0.25">
      <c r="B248" s="373"/>
      <c r="C248" s="34">
        <v>44741</v>
      </c>
      <c r="D248" s="76" t="s">
        <v>65</v>
      </c>
      <c r="G248" s="84">
        <v>0</v>
      </c>
    </row>
    <row r="249" spans="2:7" x14ac:dyDescent="0.25">
      <c r="B249" s="373"/>
      <c r="C249" s="34">
        <v>44742</v>
      </c>
      <c r="D249" s="76" t="s">
        <v>65</v>
      </c>
      <c r="G249" s="84">
        <v>0</v>
      </c>
    </row>
    <row r="250" spans="2:7" x14ac:dyDescent="0.25">
      <c r="B250" s="373"/>
      <c r="C250" s="34">
        <v>44743</v>
      </c>
      <c r="D250" s="76" t="s">
        <v>65</v>
      </c>
      <c r="G250" s="84">
        <v>0</v>
      </c>
    </row>
    <row r="251" spans="2:7" x14ac:dyDescent="0.25">
      <c r="B251" s="373"/>
      <c r="C251" s="34">
        <v>44744</v>
      </c>
      <c r="D251" s="76" t="s">
        <v>65</v>
      </c>
      <c r="G251" s="84">
        <v>0</v>
      </c>
    </row>
    <row r="252" spans="2:7" x14ac:dyDescent="0.25">
      <c r="B252" s="373"/>
      <c r="C252" s="34">
        <v>44745</v>
      </c>
      <c r="D252" s="76" t="s">
        <v>65</v>
      </c>
      <c r="G252" s="84">
        <v>0</v>
      </c>
    </row>
    <row r="253" spans="2:7" x14ac:dyDescent="0.25">
      <c r="B253" s="373"/>
      <c r="C253" s="34">
        <v>44746</v>
      </c>
      <c r="D253" s="76" t="s">
        <v>65</v>
      </c>
      <c r="G253" s="84">
        <v>0</v>
      </c>
    </row>
    <row r="254" spans="2:7" x14ac:dyDescent="0.25">
      <c r="B254" s="373"/>
      <c r="C254" s="34">
        <v>44747</v>
      </c>
      <c r="D254" s="76" t="s">
        <v>65</v>
      </c>
      <c r="G254" s="84">
        <v>0</v>
      </c>
    </row>
    <row r="255" spans="2:7" x14ac:dyDescent="0.25">
      <c r="B255" s="373"/>
      <c r="C255" s="34">
        <v>44748</v>
      </c>
      <c r="D255" s="76" t="s">
        <v>65</v>
      </c>
      <c r="G255" s="84">
        <v>0</v>
      </c>
    </row>
    <row r="256" spans="2:7" x14ac:dyDescent="0.25">
      <c r="B256" s="373"/>
      <c r="C256" s="34">
        <v>44749</v>
      </c>
      <c r="D256" s="76" t="s">
        <v>65</v>
      </c>
      <c r="G256" s="84">
        <v>0</v>
      </c>
    </row>
    <row r="257" spans="2:7" x14ac:dyDescent="0.25">
      <c r="B257" s="373"/>
      <c r="C257" s="34">
        <v>44750</v>
      </c>
      <c r="D257" s="76" t="s">
        <v>65</v>
      </c>
      <c r="G257" s="84">
        <v>0</v>
      </c>
    </row>
    <row r="258" spans="2:7" x14ac:dyDescent="0.25">
      <c r="B258" s="373"/>
      <c r="C258" s="34">
        <v>44751</v>
      </c>
      <c r="D258" s="76" t="s">
        <v>65</v>
      </c>
      <c r="G258" s="84">
        <v>0</v>
      </c>
    </row>
    <row r="259" spans="2:7" x14ac:dyDescent="0.25">
      <c r="B259" s="373"/>
      <c r="C259" s="34">
        <v>44752</v>
      </c>
      <c r="D259" s="76" t="s">
        <v>65</v>
      </c>
      <c r="G259" s="84">
        <v>0</v>
      </c>
    </row>
    <row r="260" spans="2:7" x14ac:dyDescent="0.25">
      <c r="B260" s="373"/>
      <c r="C260" s="34">
        <v>44753</v>
      </c>
      <c r="D260" s="76" t="s">
        <v>65</v>
      </c>
      <c r="G260" s="84">
        <v>0</v>
      </c>
    </row>
    <row r="261" spans="2:7" x14ac:dyDescent="0.25">
      <c r="B261" s="373"/>
      <c r="C261" s="34">
        <v>44754</v>
      </c>
      <c r="D261" s="76" t="s">
        <v>65</v>
      </c>
      <c r="G261" s="84">
        <v>0</v>
      </c>
    </row>
    <row r="262" spans="2:7" x14ac:dyDescent="0.25">
      <c r="B262" s="373"/>
      <c r="C262" s="34">
        <v>44755</v>
      </c>
      <c r="D262" s="76" t="s">
        <v>65</v>
      </c>
      <c r="G262" s="84">
        <v>0</v>
      </c>
    </row>
    <row r="263" spans="2:7" x14ac:dyDescent="0.25">
      <c r="B263" s="373"/>
      <c r="C263" s="34">
        <v>44756</v>
      </c>
      <c r="D263" s="76" t="s">
        <v>65</v>
      </c>
      <c r="G263" s="84">
        <v>0</v>
      </c>
    </row>
    <row r="264" spans="2:7" x14ac:dyDescent="0.25">
      <c r="B264" s="373"/>
      <c r="C264" s="34">
        <v>44757</v>
      </c>
      <c r="D264" s="76" t="s">
        <v>65</v>
      </c>
      <c r="G264" s="84">
        <v>0</v>
      </c>
    </row>
    <row r="265" spans="2:7" x14ac:dyDescent="0.25">
      <c r="B265" s="373"/>
      <c r="C265" s="34">
        <v>44758</v>
      </c>
      <c r="D265" s="76" t="s">
        <v>65</v>
      </c>
      <c r="G265" s="84">
        <v>0</v>
      </c>
    </row>
    <row r="266" spans="2:7" x14ac:dyDescent="0.25">
      <c r="B266" s="373"/>
      <c r="C266" s="34">
        <v>44759</v>
      </c>
      <c r="D266" s="76" t="s">
        <v>65</v>
      </c>
      <c r="G266" s="84">
        <v>0</v>
      </c>
    </row>
    <row r="267" spans="2:7" x14ac:dyDescent="0.25">
      <c r="B267" s="373"/>
      <c r="C267" s="34">
        <v>44760</v>
      </c>
      <c r="D267" s="76" t="s">
        <v>65</v>
      </c>
      <c r="G267" s="84">
        <v>0</v>
      </c>
    </row>
    <row r="268" spans="2:7" x14ac:dyDescent="0.25">
      <c r="B268" s="373"/>
      <c r="C268" s="34">
        <v>44761</v>
      </c>
      <c r="D268" s="76" t="s">
        <v>65</v>
      </c>
      <c r="G268" s="84">
        <v>0</v>
      </c>
    </row>
    <row r="269" spans="2:7" x14ac:dyDescent="0.25">
      <c r="B269" s="373"/>
      <c r="C269" s="34">
        <v>44762</v>
      </c>
      <c r="D269" s="76" t="s">
        <v>65</v>
      </c>
      <c r="G269" s="84">
        <v>0</v>
      </c>
    </row>
    <row r="270" spans="2:7" x14ac:dyDescent="0.25">
      <c r="B270" s="373"/>
      <c r="C270" s="34">
        <v>44763</v>
      </c>
      <c r="D270" s="76" t="s">
        <v>65</v>
      </c>
      <c r="G270" s="84">
        <v>0</v>
      </c>
    </row>
    <row r="271" spans="2:7" x14ac:dyDescent="0.25">
      <c r="B271" s="373"/>
      <c r="C271" s="34">
        <v>44764</v>
      </c>
      <c r="D271" s="76" t="s">
        <v>65</v>
      </c>
      <c r="G271" s="84">
        <v>0</v>
      </c>
    </row>
    <row r="272" spans="2:7" x14ac:dyDescent="0.25">
      <c r="B272" s="373"/>
      <c r="C272" s="34">
        <v>44765</v>
      </c>
      <c r="D272" s="76" t="s">
        <v>65</v>
      </c>
      <c r="G272" s="84">
        <v>0</v>
      </c>
    </row>
    <row r="273" spans="2:7" x14ac:dyDescent="0.25">
      <c r="B273" s="373"/>
      <c r="C273" s="34">
        <v>44766</v>
      </c>
      <c r="D273" s="76" t="s">
        <v>65</v>
      </c>
      <c r="G273" s="84">
        <v>0</v>
      </c>
    </row>
    <row r="274" spans="2:7" x14ac:dyDescent="0.25">
      <c r="B274" s="373"/>
      <c r="C274" s="34">
        <v>44767</v>
      </c>
      <c r="D274" s="76" t="s">
        <v>65</v>
      </c>
      <c r="G274" s="84">
        <v>0</v>
      </c>
    </row>
    <row r="275" spans="2:7" x14ac:dyDescent="0.25">
      <c r="B275" s="373"/>
      <c r="C275" s="34">
        <v>44768</v>
      </c>
      <c r="D275" s="76" t="s">
        <v>65</v>
      </c>
      <c r="G275" s="84">
        <v>0</v>
      </c>
    </row>
    <row r="276" spans="2:7" x14ac:dyDescent="0.25">
      <c r="B276" s="373"/>
      <c r="C276" s="34">
        <v>44769</v>
      </c>
      <c r="D276" s="76" t="s">
        <v>65</v>
      </c>
      <c r="G276" s="84">
        <v>0</v>
      </c>
    </row>
    <row r="277" spans="2:7" x14ac:dyDescent="0.25">
      <c r="B277" s="373"/>
      <c r="C277" s="34">
        <v>44770</v>
      </c>
      <c r="D277" s="76" t="s">
        <v>65</v>
      </c>
      <c r="G277" s="84">
        <v>0</v>
      </c>
    </row>
    <row r="278" spans="2:7" x14ac:dyDescent="0.25">
      <c r="B278" s="373"/>
      <c r="C278" s="34">
        <v>44771</v>
      </c>
      <c r="D278" s="76" t="s">
        <v>65</v>
      </c>
      <c r="G278" s="84">
        <v>0</v>
      </c>
    </row>
    <row r="279" spans="2:7" x14ac:dyDescent="0.25">
      <c r="B279" s="373"/>
      <c r="C279" s="34">
        <v>44772</v>
      </c>
      <c r="D279" s="76" t="s">
        <v>65</v>
      </c>
      <c r="G279" s="84">
        <v>0</v>
      </c>
    </row>
    <row r="280" spans="2:7" x14ac:dyDescent="0.25">
      <c r="B280" s="373"/>
      <c r="C280" s="34">
        <v>44773</v>
      </c>
      <c r="D280" s="76" t="s">
        <v>65</v>
      </c>
      <c r="G280" s="84">
        <v>0</v>
      </c>
    </row>
    <row r="281" spans="2:7" x14ac:dyDescent="0.25">
      <c r="B281" s="373"/>
      <c r="C281" s="34">
        <v>44774</v>
      </c>
      <c r="D281" s="76" t="s">
        <v>65</v>
      </c>
      <c r="G281" s="84">
        <v>0</v>
      </c>
    </row>
    <row r="282" spans="2:7" x14ac:dyDescent="0.25">
      <c r="B282" s="373"/>
      <c r="C282" s="34">
        <v>44775</v>
      </c>
      <c r="D282" s="76" t="s">
        <v>65</v>
      </c>
      <c r="G282" s="84">
        <v>0</v>
      </c>
    </row>
    <row r="283" spans="2:7" x14ac:dyDescent="0.25">
      <c r="B283" s="373"/>
      <c r="C283" s="34">
        <v>44776</v>
      </c>
      <c r="D283" s="76" t="s">
        <v>65</v>
      </c>
      <c r="G283" s="84">
        <v>0</v>
      </c>
    </row>
    <row r="284" spans="2:7" x14ac:dyDescent="0.25">
      <c r="B284" s="373"/>
      <c r="C284" s="34">
        <v>44777</v>
      </c>
      <c r="D284" s="76" t="s">
        <v>65</v>
      </c>
      <c r="G284" s="84">
        <v>0</v>
      </c>
    </row>
    <row r="285" spans="2:7" x14ac:dyDescent="0.25">
      <c r="B285" s="373"/>
      <c r="C285" s="34">
        <v>44778</v>
      </c>
      <c r="D285" s="76" t="s">
        <v>65</v>
      </c>
      <c r="G285" s="84">
        <v>0</v>
      </c>
    </row>
    <row r="286" spans="2:7" x14ac:dyDescent="0.25">
      <c r="B286" s="373"/>
      <c r="C286" s="34">
        <v>44779</v>
      </c>
      <c r="D286" s="76" t="s">
        <v>65</v>
      </c>
      <c r="G286" s="84">
        <v>0</v>
      </c>
    </row>
    <row r="287" spans="2:7" x14ac:dyDescent="0.25">
      <c r="B287" s="373"/>
      <c r="C287" s="34">
        <v>44780</v>
      </c>
      <c r="D287" s="76" t="s">
        <v>65</v>
      </c>
      <c r="G287" s="84">
        <v>0</v>
      </c>
    </row>
    <row r="288" spans="2:7" x14ac:dyDescent="0.25">
      <c r="B288" s="373"/>
      <c r="C288" s="34">
        <v>44781</v>
      </c>
      <c r="D288" s="76" t="s">
        <v>65</v>
      </c>
      <c r="G288" s="84">
        <v>0</v>
      </c>
    </row>
    <row r="289" spans="2:7" x14ac:dyDescent="0.25">
      <c r="B289" s="373"/>
      <c r="C289" s="34">
        <v>44782</v>
      </c>
      <c r="D289" s="76" t="s">
        <v>65</v>
      </c>
      <c r="G289" s="84">
        <v>0</v>
      </c>
    </row>
    <row r="290" spans="2:7" x14ac:dyDescent="0.25">
      <c r="B290" s="373"/>
      <c r="C290" s="34">
        <v>44783</v>
      </c>
      <c r="D290" s="76" t="s">
        <v>65</v>
      </c>
      <c r="G290" s="84">
        <v>0</v>
      </c>
    </row>
    <row r="291" spans="2:7" x14ac:dyDescent="0.25">
      <c r="B291" s="373"/>
      <c r="C291" s="34">
        <v>44784</v>
      </c>
      <c r="D291" s="76" t="s">
        <v>65</v>
      </c>
      <c r="G291" s="84">
        <v>0</v>
      </c>
    </row>
    <row r="292" spans="2:7" x14ac:dyDescent="0.25">
      <c r="B292" s="373"/>
      <c r="C292" s="34">
        <v>44785</v>
      </c>
      <c r="D292" s="76" t="s">
        <v>65</v>
      </c>
      <c r="G292" s="84">
        <v>0</v>
      </c>
    </row>
    <row r="293" spans="2:7" x14ac:dyDescent="0.25">
      <c r="B293" s="373"/>
      <c r="C293" s="34">
        <v>44786</v>
      </c>
      <c r="D293" s="76" t="s">
        <v>65</v>
      </c>
      <c r="G293" s="84">
        <v>0</v>
      </c>
    </row>
    <row r="294" spans="2:7" x14ac:dyDescent="0.25">
      <c r="B294" s="373"/>
      <c r="C294" s="34">
        <v>44787</v>
      </c>
      <c r="D294" s="76" t="s">
        <v>65</v>
      </c>
      <c r="G294" s="84">
        <v>0</v>
      </c>
    </row>
    <row r="295" spans="2:7" x14ac:dyDescent="0.25">
      <c r="B295" s="373"/>
      <c r="C295" s="34">
        <v>44788</v>
      </c>
      <c r="D295" s="76" t="s">
        <v>65</v>
      </c>
      <c r="G295" s="84">
        <v>0</v>
      </c>
    </row>
    <row r="296" spans="2:7" x14ac:dyDescent="0.25">
      <c r="B296" s="373"/>
      <c r="C296" s="34">
        <v>44789</v>
      </c>
      <c r="D296" s="76" t="s">
        <v>65</v>
      </c>
      <c r="G296" s="84">
        <v>0</v>
      </c>
    </row>
    <row r="297" spans="2:7" x14ac:dyDescent="0.25">
      <c r="B297" s="373"/>
      <c r="C297" s="34">
        <v>44790</v>
      </c>
      <c r="D297" s="76" t="s">
        <v>65</v>
      </c>
      <c r="G297" s="84">
        <v>0</v>
      </c>
    </row>
    <row r="298" spans="2:7" x14ac:dyDescent="0.25">
      <c r="B298" s="373"/>
      <c r="C298" s="34">
        <v>44791</v>
      </c>
      <c r="D298" s="76" t="s">
        <v>65</v>
      </c>
      <c r="G298" s="84">
        <v>0</v>
      </c>
    </row>
    <row r="299" spans="2:7" x14ac:dyDescent="0.25">
      <c r="B299" s="373"/>
      <c r="C299" s="34">
        <v>44792</v>
      </c>
      <c r="D299" s="76" t="s">
        <v>65</v>
      </c>
      <c r="G299" s="84">
        <v>0</v>
      </c>
    </row>
    <row r="300" spans="2:7" x14ac:dyDescent="0.25">
      <c r="B300" s="373"/>
      <c r="C300" s="34">
        <v>44793</v>
      </c>
      <c r="D300" s="76" t="s">
        <v>65</v>
      </c>
      <c r="G300" s="84">
        <v>0</v>
      </c>
    </row>
    <row r="301" spans="2:7" x14ac:dyDescent="0.25">
      <c r="B301" s="373"/>
      <c r="C301" s="34">
        <v>44794</v>
      </c>
      <c r="D301" s="76" t="s">
        <v>65</v>
      </c>
      <c r="G301" s="84">
        <v>0</v>
      </c>
    </row>
    <row r="302" spans="2:7" x14ac:dyDescent="0.25">
      <c r="B302" s="373"/>
      <c r="C302" s="34">
        <v>44795</v>
      </c>
      <c r="D302" s="76" t="s">
        <v>65</v>
      </c>
      <c r="G302" s="84">
        <v>0</v>
      </c>
    </row>
    <row r="303" spans="2:7" x14ac:dyDescent="0.25">
      <c r="B303" s="373"/>
      <c r="C303" s="34">
        <v>44796</v>
      </c>
      <c r="D303" s="76" t="s">
        <v>65</v>
      </c>
      <c r="G303" s="84">
        <v>0</v>
      </c>
    </row>
    <row r="304" spans="2:7" x14ac:dyDescent="0.25">
      <c r="B304" s="373"/>
      <c r="C304" s="34">
        <v>44797</v>
      </c>
      <c r="D304" s="76" t="s">
        <v>65</v>
      </c>
      <c r="G304" s="84">
        <v>0</v>
      </c>
    </row>
    <row r="305" spans="2:7" x14ac:dyDescent="0.25">
      <c r="B305" s="373"/>
      <c r="C305" s="34">
        <v>44798</v>
      </c>
      <c r="D305" s="76" t="s">
        <v>65</v>
      </c>
      <c r="G305" s="84">
        <v>0</v>
      </c>
    </row>
    <row r="306" spans="2:7" x14ac:dyDescent="0.25">
      <c r="B306" s="373"/>
      <c r="C306" s="34">
        <v>44799</v>
      </c>
      <c r="D306" s="76" t="s">
        <v>65</v>
      </c>
      <c r="G306" s="84">
        <v>0</v>
      </c>
    </row>
    <row r="307" spans="2:7" x14ac:dyDescent="0.25">
      <c r="B307" s="373"/>
      <c r="C307" s="34">
        <v>44800</v>
      </c>
      <c r="D307" s="76" t="s">
        <v>65</v>
      </c>
      <c r="G307" s="84">
        <v>0</v>
      </c>
    </row>
    <row r="308" spans="2:7" x14ac:dyDescent="0.25">
      <c r="B308" s="373"/>
      <c r="C308" s="34">
        <v>44801</v>
      </c>
      <c r="D308" s="76" t="s">
        <v>65</v>
      </c>
      <c r="G308" s="84">
        <v>0</v>
      </c>
    </row>
    <row r="309" spans="2:7" x14ac:dyDescent="0.25">
      <c r="B309" s="373"/>
      <c r="C309" s="34">
        <v>44802</v>
      </c>
      <c r="D309" s="76" t="s">
        <v>65</v>
      </c>
      <c r="G309" s="84">
        <v>0</v>
      </c>
    </row>
    <row r="310" spans="2:7" x14ac:dyDescent="0.25">
      <c r="B310" s="373"/>
      <c r="C310" s="34">
        <v>44803</v>
      </c>
      <c r="D310" s="76" t="s">
        <v>65</v>
      </c>
      <c r="G310" s="84">
        <v>0</v>
      </c>
    </row>
    <row r="311" spans="2:7" x14ac:dyDescent="0.25">
      <c r="B311" s="373"/>
      <c r="C311" s="34">
        <v>44804</v>
      </c>
      <c r="D311" s="76" t="s">
        <v>65</v>
      </c>
      <c r="G311" s="84">
        <v>0</v>
      </c>
    </row>
    <row r="312" spans="2:7" x14ac:dyDescent="0.25">
      <c r="B312" s="373"/>
      <c r="C312" s="34">
        <v>44805</v>
      </c>
      <c r="D312" s="76" t="s">
        <v>65</v>
      </c>
      <c r="G312" s="84">
        <v>0</v>
      </c>
    </row>
    <row r="313" spans="2:7" x14ac:dyDescent="0.25">
      <c r="B313" s="373"/>
      <c r="C313" s="34">
        <v>44806</v>
      </c>
      <c r="D313" s="76" t="s">
        <v>65</v>
      </c>
      <c r="G313" s="84">
        <v>0</v>
      </c>
    </row>
    <row r="314" spans="2:7" x14ac:dyDescent="0.25">
      <c r="B314" s="373"/>
      <c r="C314" s="34">
        <v>44807</v>
      </c>
      <c r="D314" s="76" t="s">
        <v>65</v>
      </c>
      <c r="G314" s="84">
        <v>0</v>
      </c>
    </row>
    <row r="315" spans="2:7" x14ac:dyDescent="0.25">
      <c r="B315" s="373"/>
      <c r="C315" s="34">
        <v>44808</v>
      </c>
      <c r="D315" s="76" t="s">
        <v>65</v>
      </c>
      <c r="G315" s="84">
        <v>0</v>
      </c>
    </row>
    <row r="316" spans="2:7" x14ac:dyDescent="0.25">
      <c r="B316" s="373"/>
      <c r="C316" s="34">
        <v>44811</v>
      </c>
      <c r="D316" s="76" t="s">
        <v>65</v>
      </c>
      <c r="G316" s="84">
        <v>0</v>
      </c>
    </row>
    <row r="317" spans="2:7" x14ac:dyDescent="0.25">
      <c r="B317" s="373"/>
      <c r="C317" s="34">
        <v>44812</v>
      </c>
      <c r="D317" s="76" t="s">
        <v>65</v>
      </c>
      <c r="G317" s="84">
        <v>0</v>
      </c>
    </row>
    <row r="318" spans="2:7" x14ac:dyDescent="0.25">
      <c r="B318" s="373"/>
      <c r="C318" s="34">
        <v>44813</v>
      </c>
      <c r="D318" s="76" t="s">
        <v>65</v>
      </c>
      <c r="G318" s="84">
        <v>0</v>
      </c>
    </row>
    <row r="319" spans="2:7" x14ac:dyDescent="0.25">
      <c r="B319" s="373"/>
      <c r="C319" s="34">
        <v>44818</v>
      </c>
      <c r="D319" s="76" t="s">
        <v>65</v>
      </c>
      <c r="G319" s="84">
        <v>0</v>
      </c>
    </row>
    <row r="320" spans="2:7" x14ac:dyDescent="0.25">
      <c r="B320" s="373"/>
      <c r="C320" s="34">
        <v>44819</v>
      </c>
      <c r="D320" s="76" t="s">
        <v>65</v>
      </c>
      <c r="G320" s="84">
        <v>0</v>
      </c>
    </row>
    <row r="321" spans="2:7" x14ac:dyDescent="0.25">
      <c r="B321" s="373"/>
      <c r="C321" s="34">
        <v>44820</v>
      </c>
      <c r="D321" s="76" t="s">
        <v>65</v>
      </c>
      <c r="G321" s="84">
        <v>0</v>
      </c>
    </row>
    <row r="322" spans="2:7" x14ac:dyDescent="0.25">
      <c r="B322" s="373"/>
      <c r="C322" s="34">
        <v>44825</v>
      </c>
      <c r="D322" s="76" t="s">
        <v>65</v>
      </c>
      <c r="G322" s="84">
        <v>0</v>
      </c>
    </row>
    <row r="323" spans="2:7" x14ac:dyDescent="0.25">
      <c r="B323" s="373"/>
      <c r="C323" s="34">
        <v>44826</v>
      </c>
      <c r="D323" s="76" t="s">
        <v>65</v>
      </c>
      <c r="G323" s="84">
        <v>0</v>
      </c>
    </row>
    <row r="324" spans="2:7" x14ac:dyDescent="0.25">
      <c r="B324" s="373"/>
      <c r="C324" s="34">
        <v>44827</v>
      </c>
      <c r="D324" s="76" t="s">
        <v>65</v>
      </c>
      <c r="G324" s="84">
        <v>0</v>
      </c>
    </row>
    <row r="325" spans="2:7" x14ac:dyDescent="0.25">
      <c r="B325" s="373"/>
      <c r="C325" s="34">
        <v>44830</v>
      </c>
      <c r="D325" s="76" t="s">
        <v>65</v>
      </c>
      <c r="G325" s="84">
        <v>0</v>
      </c>
    </row>
    <row r="326" spans="2:7" x14ac:dyDescent="0.25">
      <c r="B326" s="373"/>
      <c r="C326" s="34">
        <v>44832</v>
      </c>
      <c r="D326" s="76" t="s">
        <v>65</v>
      </c>
      <c r="G326" s="84">
        <v>0</v>
      </c>
    </row>
    <row r="327" spans="2:7" x14ac:dyDescent="0.25">
      <c r="B327" s="373"/>
      <c r="C327" s="34">
        <v>44834</v>
      </c>
      <c r="D327" s="76" t="s">
        <v>65</v>
      </c>
      <c r="G327" s="84">
        <v>0</v>
      </c>
    </row>
    <row r="328" spans="2:7" x14ac:dyDescent="0.25">
      <c r="B328" s="373"/>
      <c r="C328" s="34">
        <v>44837</v>
      </c>
      <c r="D328" s="76" t="s">
        <v>65</v>
      </c>
      <c r="G328" s="84">
        <v>0</v>
      </c>
    </row>
    <row r="329" spans="2:7" x14ac:dyDescent="0.25">
      <c r="B329" s="373"/>
      <c r="C329" s="34">
        <v>44840</v>
      </c>
      <c r="D329" s="76" t="s">
        <v>65</v>
      </c>
      <c r="G329" s="84">
        <v>0</v>
      </c>
    </row>
    <row r="330" spans="2:7" x14ac:dyDescent="0.25">
      <c r="B330" s="373"/>
      <c r="C330" s="34">
        <v>44844</v>
      </c>
      <c r="D330" s="76" t="s">
        <v>65</v>
      </c>
      <c r="G330" s="84">
        <v>0</v>
      </c>
    </row>
    <row r="331" spans="2:7" x14ac:dyDescent="0.25">
      <c r="B331" s="373"/>
      <c r="C331" s="34">
        <v>44847</v>
      </c>
      <c r="D331" s="76" t="s">
        <v>65</v>
      </c>
      <c r="G331" s="84">
        <v>0</v>
      </c>
    </row>
    <row r="332" spans="2:7" x14ac:dyDescent="0.25">
      <c r="B332" s="373"/>
      <c r="C332" s="34">
        <v>44851</v>
      </c>
      <c r="D332" s="76" t="s">
        <v>65</v>
      </c>
      <c r="G332" s="84">
        <v>0</v>
      </c>
    </row>
    <row r="333" spans="2:7" x14ac:dyDescent="0.25">
      <c r="B333" s="373"/>
      <c r="C333" s="34">
        <v>44855</v>
      </c>
      <c r="D333" s="76" t="s">
        <v>65</v>
      </c>
      <c r="G333" s="84">
        <v>0</v>
      </c>
    </row>
    <row r="334" spans="2:7" x14ac:dyDescent="0.25">
      <c r="B334" s="373"/>
      <c r="C334" s="34">
        <v>44858</v>
      </c>
      <c r="D334" s="76" t="s">
        <v>65</v>
      </c>
      <c r="G334" s="84">
        <v>0</v>
      </c>
    </row>
    <row r="335" spans="2:7" x14ac:dyDescent="0.25">
      <c r="B335" s="373"/>
      <c r="C335" s="34">
        <v>44861</v>
      </c>
      <c r="D335" s="76" t="s">
        <v>65</v>
      </c>
      <c r="G335" s="84">
        <v>0</v>
      </c>
    </row>
    <row r="336" spans="2:7" x14ac:dyDescent="0.25">
      <c r="B336" s="373"/>
      <c r="C336" s="34">
        <v>44867</v>
      </c>
      <c r="D336" s="76" t="s">
        <v>65</v>
      </c>
      <c r="G336" s="84">
        <v>0</v>
      </c>
    </row>
    <row r="337" spans="2:7" x14ac:dyDescent="0.25">
      <c r="B337" s="373"/>
      <c r="C337" s="34">
        <v>44869</v>
      </c>
      <c r="D337" s="76" t="s">
        <v>65</v>
      </c>
      <c r="G337" s="84">
        <v>0</v>
      </c>
    </row>
    <row r="338" spans="2:7" x14ac:dyDescent="0.25">
      <c r="B338" s="373"/>
      <c r="C338" s="34">
        <v>44872</v>
      </c>
      <c r="D338" s="76" t="s">
        <v>65</v>
      </c>
      <c r="G338" s="84">
        <v>0</v>
      </c>
    </row>
    <row r="339" spans="2:7" x14ac:dyDescent="0.25">
      <c r="B339" s="373"/>
      <c r="C339" s="34">
        <v>44875</v>
      </c>
      <c r="D339" s="76" t="s">
        <v>65</v>
      </c>
      <c r="G339" s="84">
        <v>0</v>
      </c>
    </row>
    <row r="340" spans="2:7" x14ac:dyDescent="0.25">
      <c r="B340" s="373"/>
      <c r="C340" s="34">
        <v>44879</v>
      </c>
      <c r="D340" s="76" t="s">
        <v>65</v>
      </c>
      <c r="G340" s="84">
        <v>0</v>
      </c>
    </row>
    <row r="341" spans="2:7" x14ac:dyDescent="0.25">
      <c r="B341" s="373"/>
      <c r="C341" s="34">
        <v>44882</v>
      </c>
      <c r="D341" s="76" t="s">
        <v>65</v>
      </c>
      <c r="G341" s="84">
        <v>0</v>
      </c>
    </row>
    <row r="342" spans="2:7" x14ac:dyDescent="0.25">
      <c r="B342" s="373"/>
      <c r="C342" s="34">
        <v>44886</v>
      </c>
      <c r="D342" s="76" t="s">
        <v>65</v>
      </c>
      <c r="G342" s="84">
        <v>0</v>
      </c>
    </row>
    <row r="343" spans="2:7" x14ac:dyDescent="0.25">
      <c r="B343" s="373"/>
      <c r="C343" s="34">
        <v>44889</v>
      </c>
      <c r="D343" s="76" t="s">
        <v>65</v>
      </c>
      <c r="G343" s="84">
        <v>0</v>
      </c>
    </row>
    <row r="344" spans="2:7" x14ac:dyDescent="0.25">
      <c r="B344" s="373"/>
      <c r="C344" s="34">
        <v>44893</v>
      </c>
      <c r="D344" s="76" t="s">
        <v>65</v>
      </c>
      <c r="G344" s="84">
        <v>0</v>
      </c>
    </row>
    <row r="345" spans="2:7" x14ac:dyDescent="0.25">
      <c r="B345" s="373"/>
      <c r="C345" s="34">
        <v>44896</v>
      </c>
      <c r="D345" s="76" t="s">
        <v>65</v>
      </c>
      <c r="G345" s="84">
        <v>0</v>
      </c>
    </row>
    <row r="346" spans="2:7" x14ac:dyDescent="0.25">
      <c r="B346" s="373"/>
      <c r="C346" s="34">
        <v>44900</v>
      </c>
      <c r="D346" s="76" t="s">
        <v>65</v>
      </c>
      <c r="G346" s="84">
        <v>0</v>
      </c>
    </row>
    <row r="347" spans="2:7" x14ac:dyDescent="0.25">
      <c r="B347" s="373"/>
      <c r="C347" s="34">
        <v>44902</v>
      </c>
      <c r="D347" s="76" t="s">
        <v>65</v>
      </c>
      <c r="G347" s="84">
        <v>0</v>
      </c>
    </row>
    <row r="348" spans="2:7" x14ac:dyDescent="0.25">
      <c r="B348" s="373"/>
      <c r="C348" s="34">
        <v>44907</v>
      </c>
      <c r="D348" s="76" t="s">
        <v>65</v>
      </c>
      <c r="G348" s="84">
        <v>0</v>
      </c>
    </row>
    <row r="349" spans="2:7" x14ac:dyDescent="0.25">
      <c r="B349" s="373"/>
      <c r="C349" s="34">
        <v>44910</v>
      </c>
      <c r="D349" s="76" t="s">
        <v>65</v>
      </c>
      <c r="G349" s="84">
        <v>0</v>
      </c>
    </row>
    <row r="350" spans="2:7" x14ac:dyDescent="0.25">
      <c r="B350" s="373"/>
      <c r="C350" s="34">
        <v>44914</v>
      </c>
      <c r="D350" s="76" t="s">
        <v>65</v>
      </c>
      <c r="G350" s="84">
        <v>0</v>
      </c>
    </row>
    <row r="351" spans="2:7" x14ac:dyDescent="0.25">
      <c r="B351" s="373"/>
      <c r="C351" s="34">
        <v>44917</v>
      </c>
      <c r="D351" s="77" t="s">
        <v>66</v>
      </c>
      <c r="G351" s="84">
        <v>1</v>
      </c>
    </row>
    <row r="352" spans="2:7" x14ac:dyDescent="0.25">
      <c r="B352" s="373"/>
      <c r="C352" s="34">
        <v>44922</v>
      </c>
      <c r="D352" s="76" t="s">
        <v>65</v>
      </c>
      <c r="G352" s="84">
        <v>0</v>
      </c>
    </row>
    <row r="353" spans="2:7" x14ac:dyDescent="0.25">
      <c r="B353" s="374"/>
      <c r="C353" s="34">
        <v>44924</v>
      </c>
      <c r="D353" s="76" t="s">
        <v>65</v>
      </c>
      <c r="G353" s="84">
        <v>0</v>
      </c>
    </row>
    <row r="354" spans="2:7" ht="15" customHeight="1" x14ac:dyDescent="0.25">
      <c r="C354" s="34">
        <v>44929</v>
      </c>
      <c r="D354" s="76" t="s">
        <v>65</v>
      </c>
      <c r="G354" s="84">
        <v>0</v>
      </c>
    </row>
    <row r="355" spans="2:7" x14ac:dyDescent="0.25">
      <c r="C355" s="34">
        <v>44930</v>
      </c>
      <c r="D355" s="76" t="s">
        <v>65</v>
      </c>
      <c r="G355" s="84">
        <v>0</v>
      </c>
    </row>
    <row r="356" spans="2:7" x14ac:dyDescent="0.25">
      <c r="C356" s="34">
        <v>44935</v>
      </c>
      <c r="D356" s="76" t="s">
        <v>65</v>
      </c>
      <c r="G356" s="84">
        <v>0</v>
      </c>
    </row>
    <row r="357" spans="2:7" x14ac:dyDescent="0.25">
      <c r="C357" s="34">
        <v>44938</v>
      </c>
      <c r="D357" s="76" t="s">
        <v>65</v>
      </c>
      <c r="G357" s="84">
        <v>0</v>
      </c>
    </row>
    <row r="358" spans="2:7" x14ac:dyDescent="0.25">
      <c r="C358" s="34">
        <v>44942</v>
      </c>
      <c r="D358" s="76" t="s">
        <v>65</v>
      </c>
      <c r="G358" s="84">
        <v>0</v>
      </c>
    </row>
    <row r="359" spans="2:7" x14ac:dyDescent="0.25">
      <c r="C359" s="34">
        <v>44945</v>
      </c>
      <c r="D359" s="76" t="s">
        <v>65</v>
      </c>
      <c r="G359" s="84">
        <v>0</v>
      </c>
    </row>
    <row r="360" spans="2:7" ht="15" customHeight="1" x14ac:dyDescent="0.25">
      <c r="C360" s="34">
        <v>44949</v>
      </c>
      <c r="D360" s="76" t="s">
        <v>65</v>
      </c>
      <c r="G360" s="84">
        <v>0</v>
      </c>
    </row>
    <row r="361" spans="2:7" ht="15" customHeight="1" x14ac:dyDescent="0.25">
      <c r="C361" s="34">
        <v>44952</v>
      </c>
      <c r="D361" s="76" t="s">
        <v>65</v>
      </c>
      <c r="G361" s="84">
        <v>0</v>
      </c>
    </row>
    <row r="362" spans="2:7" ht="15" customHeight="1" x14ac:dyDescent="0.25">
      <c r="C362" s="34">
        <v>44956</v>
      </c>
      <c r="D362" s="76" t="s">
        <v>65</v>
      </c>
      <c r="G362" s="84">
        <v>0</v>
      </c>
    </row>
    <row r="363" spans="2:7" ht="15" hidden="1" customHeight="1" x14ac:dyDescent="0.25">
      <c r="C363" s="34">
        <v>44959</v>
      </c>
      <c r="D363" s="76" t="s">
        <v>65</v>
      </c>
      <c r="G363" s="84">
        <v>0</v>
      </c>
    </row>
    <row r="364" spans="2:7" ht="15" customHeight="1" x14ac:dyDescent="0.25">
      <c r="C364" s="34">
        <v>44963</v>
      </c>
      <c r="D364" s="76" t="s">
        <v>65</v>
      </c>
      <c r="G364" s="84">
        <v>0</v>
      </c>
    </row>
    <row r="365" spans="2:7" ht="15" customHeight="1" x14ac:dyDescent="0.25">
      <c r="C365" s="34">
        <v>44966</v>
      </c>
      <c r="D365" s="76" t="s">
        <v>65</v>
      </c>
      <c r="G365" s="84">
        <v>0</v>
      </c>
    </row>
    <row r="366" spans="2:7" ht="15" customHeight="1" x14ac:dyDescent="0.25">
      <c r="C366" s="34">
        <v>44970</v>
      </c>
      <c r="D366" s="76" t="s">
        <v>65</v>
      </c>
      <c r="G366" s="84">
        <v>0</v>
      </c>
    </row>
    <row r="367" spans="2:7" ht="15" customHeight="1" x14ac:dyDescent="0.25">
      <c r="C367" s="34">
        <v>44972</v>
      </c>
      <c r="D367" s="76" t="s">
        <v>65</v>
      </c>
      <c r="G367" s="84">
        <v>0</v>
      </c>
    </row>
    <row r="368" spans="2:7" ht="15" customHeight="1" x14ac:dyDescent="0.25">
      <c r="C368" s="34">
        <v>44974</v>
      </c>
      <c r="D368" s="76" t="s">
        <v>65</v>
      </c>
      <c r="G368" s="84">
        <v>0</v>
      </c>
    </row>
    <row r="369" spans="3:7" ht="15" customHeight="1" x14ac:dyDescent="0.25">
      <c r="C369" s="34">
        <v>44977</v>
      </c>
      <c r="D369" s="76" t="s">
        <v>65</v>
      </c>
      <c r="G369" s="84">
        <v>0</v>
      </c>
    </row>
    <row r="370" spans="3:7" ht="15" customHeight="1" x14ac:dyDescent="0.25">
      <c r="C370" s="34">
        <v>44979</v>
      </c>
      <c r="D370" s="76" t="s">
        <v>65</v>
      </c>
      <c r="G370" s="84">
        <v>0</v>
      </c>
    </row>
    <row r="371" spans="3:7" ht="15" customHeight="1" x14ac:dyDescent="0.25">
      <c r="C371" s="34">
        <v>44981</v>
      </c>
      <c r="D371" s="76" t="s">
        <v>65</v>
      </c>
      <c r="G371" s="84">
        <v>0</v>
      </c>
    </row>
    <row r="372" spans="3:7" ht="15" customHeight="1" x14ac:dyDescent="0.25">
      <c r="C372" s="34">
        <v>44984</v>
      </c>
      <c r="D372" s="76" t="s">
        <v>65</v>
      </c>
      <c r="G372" s="84">
        <v>0</v>
      </c>
    </row>
    <row r="373" spans="3:7" ht="15" customHeight="1" x14ac:dyDescent="0.25">
      <c r="C373" s="34">
        <v>44986</v>
      </c>
      <c r="D373" s="76" t="s">
        <v>65</v>
      </c>
      <c r="G373" s="84">
        <v>0</v>
      </c>
    </row>
    <row r="374" spans="3:7" ht="15" customHeight="1" x14ac:dyDescent="0.25">
      <c r="C374" s="34">
        <v>44988</v>
      </c>
      <c r="D374" s="76" t="s">
        <v>65</v>
      </c>
      <c r="G374" s="84">
        <v>0</v>
      </c>
    </row>
    <row r="375" spans="3:7" ht="15" customHeight="1" x14ac:dyDescent="0.25">
      <c r="C375" s="34">
        <v>44991</v>
      </c>
      <c r="D375" s="76" t="s">
        <v>65</v>
      </c>
      <c r="G375" s="84">
        <v>0</v>
      </c>
    </row>
    <row r="376" spans="3:7" ht="15" customHeight="1" x14ac:dyDescent="0.25">
      <c r="C376" s="34">
        <v>44993</v>
      </c>
      <c r="D376" s="76" t="s">
        <v>65</v>
      </c>
      <c r="G376" s="84">
        <v>0</v>
      </c>
    </row>
    <row r="377" spans="3:7" ht="15" customHeight="1" x14ac:dyDescent="0.25">
      <c r="C377" s="34">
        <v>44995</v>
      </c>
      <c r="D377" s="76" t="s">
        <v>65</v>
      </c>
      <c r="G377" s="84">
        <v>0</v>
      </c>
    </row>
    <row r="378" spans="3:7" ht="15" customHeight="1" x14ac:dyDescent="0.25">
      <c r="C378" s="34">
        <v>44998</v>
      </c>
      <c r="D378" s="76" t="s">
        <v>65</v>
      </c>
      <c r="G378" s="84">
        <v>0</v>
      </c>
    </row>
    <row r="379" spans="3:7" ht="15" customHeight="1" x14ac:dyDescent="0.25">
      <c r="C379" s="34">
        <v>45000</v>
      </c>
      <c r="D379" s="76" t="s">
        <v>65</v>
      </c>
      <c r="G379" s="84">
        <v>0</v>
      </c>
    </row>
    <row r="380" spans="3:7" ht="15" customHeight="1" x14ac:dyDescent="0.25">
      <c r="C380" s="34">
        <v>45002</v>
      </c>
      <c r="D380" s="76" t="s">
        <v>65</v>
      </c>
      <c r="G380" s="84">
        <v>0</v>
      </c>
    </row>
    <row r="381" spans="3:7" ht="15" customHeight="1" x14ac:dyDescent="0.25">
      <c r="C381" s="34">
        <v>45005</v>
      </c>
      <c r="D381" s="76" t="s">
        <v>65</v>
      </c>
      <c r="G381" s="84">
        <v>0</v>
      </c>
    </row>
    <row r="382" spans="3:7" ht="15" customHeight="1" x14ac:dyDescent="0.25">
      <c r="C382" s="34">
        <v>45007</v>
      </c>
      <c r="D382" s="76" t="s">
        <v>65</v>
      </c>
      <c r="G382" s="84">
        <v>0</v>
      </c>
    </row>
    <row r="383" spans="3:7" ht="15" customHeight="1" x14ac:dyDescent="0.25">
      <c r="C383" s="34">
        <v>45009</v>
      </c>
      <c r="D383" s="76" t="s">
        <v>65</v>
      </c>
      <c r="G383" s="84">
        <v>0</v>
      </c>
    </row>
    <row r="384" spans="3:7" ht="15" customHeight="1" x14ac:dyDescent="0.25">
      <c r="C384" s="34">
        <v>45012</v>
      </c>
      <c r="D384" s="76" t="s">
        <v>65</v>
      </c>
      <c r="G384" s="84">
        <v>0</v>
      </c>
    </row>
    <row r="385" spans="3:7" ht="15" customHeight="1" x14ac:dyDescent="0.25">
      <c r="C385" s="34">
        <v>45014</v>
      </c>
      <c r="D385" s="76" t="s">
        <v>65</v>
      </c>
      <c r="G385" s="84">
        <v>0</v>
      </c>
    </row>
    <row r="386" spans="3:7" ht="15" customHeight="1" x14ac:dyDescent="0.25">
      <c r="C386" s="34">
        <v>45016</v>
      </c>
      <c r="D386" s="76" t="s">
        <v>65</v>
      </c>
      <c r="G386" s="84">
        <v>0</v>
      </c>
    </row>
    <row r="387" spans="3:7" ht="15" customHeight="1" x14ac:dyDescent="0.25">
      <c r="C387" s="34">
        <v>45019</v>
      </c>
      <c r="D387" s="76" t="s">
        <v>65</v>
      </c>
      <c r="G387" s="84">
        <v>0</v>
      </c>
    </row>
    <row r="388" spans="3:7" ht="15" customHeight="1" x14ac:dyDescent="0.25">
      <c r="C388" s="34">
        <v>45020</v>
      </c>
      <c r="D388" s="76" t="s">
        <v>65</v>
      </c>
      <c r="G388" s="84">
        <v>0</v>
      </c>
    </row>
    <row r="389" spans="3:7" ht="15" customHeight="1" x14ac:dyDescent="0.25">
      <c r="C389" s="34">
        <v>45028</v>
      </c>
      <c r="D389" s="76" t="s">
        <v>65</v>
      </c>
      <c r="G389" s="84">
        <v>0</v>
      </c>
    </row>
    <row r="390" spans="3:7" ht="15" customHeight="1" x14ac:dyDescent="0.25">
      <c r="C390" s="34">
        <v>45030</v>
      </c>
      <c r="D390" s="76" t="s">
        <v>65</v>
      </c>
      <c r="G390" s="84">
        <v>0</v>
      </c>
    </row>
    <row r="391" spans="3:7" ht="15" customHeight="1" x14ac:dyDescent="0.25">
      <c r="C391" s="34">
        <v>45033</v>
      </c>
      <c r="D391" s="76" t="s">
        <v>65</v>
      </c>
      <c r="G391" s="84">
        <v>0</v>
      </c>
    </row>
    <row r="392" spans="3:7" ht="15" customHeight="1" x14ac:dyDescent="0.25">
      <c r="C392" s="34">
        <v>45035</v>
      </c>
      <c r="D392" s="76" t="s">
        <v>65</v>
      </c>
      <c r="G392" s="84">
        <v>0</v>
      </c>
    </row>
    <row r="393" spans="3:7" ht="15" customHeight="1" x14ac:dyDescent="0.25">
      <c r="C393" s="34">
        <v>45037</v>
      </c>
      <c r="D393" s="76" t="s">
        <v>65</v>
      </c>
      <c r="G393" s="84">
        <v>0</v>
      </c>
    </row>
    <row r="394" spans="3:7" ht="15" customHeight="1" x14ac:dyDescent="0.25">
      <c r="C394" s="34">
        <v>45040</v>
      </c>
      <c r="D394" s="76" t="s">
        <v>65</v>
      </c>
      <c r="G394" s="84">
        <v>0</v>
      </c>
    </row>
    <row r="395" spans="3:7" ht="15" customHeight="1" x14ac:dyDescent="0.25">
      <c r="C395" s="34">
        <v>45042</v>
      </c>
      <c r="D395" s="76" t="s">
        <v>65</v>
      </c>
      <c r="G395" s="84">
        <v>0</v>
      </c>
    </row>
    <row r="396" spans="3:7" ht="15" customHeight="1" x14ac:dyDescent="0.25">
      <c r="C396" s="34">
        <v>45044</v>
      </c>
      <c r="D396" s="76" t="s">
        <v>65</v>
      </c>
      <c r="G396" s="84">
        <v>0</v>
      </c>
    </row>
    <row r="397" spans="3:7" ht="15" customHeight="1" x14ac:dyDescent="0.25">
      <c r="C397" s="34">
        <v>45048</v>
      </c>
      <c r="D397" s="76" t="s">
        <v>65</v>
      </c>
      <c r="G397" s="84">
        <v>0</v>
      </c>
    </row>
    <row r="398" spans="3:7" ht="15" customHeight="1" x14ac:dyDescent="0.25">
      <c r="C398" s="34">
        <v>45049</v>
      </c>
      <c r="D398" s="76" t="s">
        <v>65</v>
      </c>
      <c r="G398" s="84">
        <v>0</v>
      </c>
    </row>
    <row r="399" spans="3:7" ht="15" customHeight="1" x14ac:dyDescent="0.25">
      <c r="C399" s="34">
        <v>45051</v>
      </c>
      <c r="D399" s="76" t="s">
        <v>65</v>
      </c>
      <c r="G399" s="84">
        <v>0</v>
      </c>
    </row>
    <row r="400" spans="3:7" ht="15" customHeight="1" x14ac:dyDescent="0.25">
      <c r="C400" s="34">
        <v>45054</v>
      </c>
      <c r="D400" s="76" t="s">
        <v>65</v>
      </c>
      <c r="G400" s="84">
        <v>0</v>
      </c>
    </row>
    <row r="401" spans="3:7" ht="15" customHeight="1" x14ac:dyDescent="0.25">
      <c r="C401" s="34">
        <v>45056</v>
      </c>
      <c r="D401" s="76" t="s">
        <v>65</v>
      </c>
      <c r="G401" s="84">
        <v>0</v>
      </c>
    </row>
    <row r="402" spans="3:7" ht="15" customHeight="1" x14ac:dyDescent="0.25">
      <c r="C402" s="34">
        <v>45058</v>
      </c>
      <c r="D402" s="76" t="s">
        <v>65</v>
      </c>
      <c r="G402" s="84">
        <v>0</v>
      </c>
    </row>
    <row r="403" spans="3:7" ht="15" customHeight="1" x14ac:dyDescent="0.25">
      <c r="C403" s="34">
        <v>45061</v>
      </c>
      <c r="D403" s="76" t="s">
        <v>65</v>
      </c>
      <c r="G403" s="84">
        <v>0</v>
      </c>
    </row>
    <row r="404" spans="3:7" ht="15" customHeight="1" x14ac:dyDescent="0.25">
      <c r="C404" s="34">
        <v>45063</v>
      </c>
      <c r="D404" s="76" t="s">
        <v>65</v>
      </c>
      <c r="G404" s="84">
        <v>0</v>
      </c>
    </row>
    <row r="405" spans="3:7" ht="15" customHeight="1" x14ac:dyDescent="0.25">
      <c r="C405" s="34">
        <v>45065</v>
      </c>
      <c r="D405" s="76" t="s">
        <v>65</v>
      </c>
      <c r="G405" s="84">
        <v>0</v>
      </c>
    </row>
    <row r="406" spans="3:7" ht="15" customHeight="1" x14ac:dyDescent="0.25">
      <c r="C406" s="34">
        <v>45068</v>
      </c>
      <c r="D406" s="76" t="s">
        <v>65</v>
      </c>
      <c r="G406" s="84">
        <v>0</v>
      </c>
    </row>
    <row r="407" spans="3:7" ht="15" customHeight="1" x14ac:dyDescent="0.25">
      <c r="C407" s="34">
        <v>45070</v>
      </c>
      <c r="D407" s="76" t="s">
        <v>65</v>
      </c>
      <c r="G407" s="84">
        <v>0</v>
      </c>
    </row>
    <row r="408" spans="3:7" ht="15" customHeight="1" x14ac:dyDescent="0.25">
      <c r="C408" s="34">
        <v>45072</v>
      </c>
      <c r="D408" s="76" t="s">
        <v>65</v>
      </c>
      <c r="G408" s="84">
        <v>0</v>
      </c>
    </row>
    <row r="409" spans="3:7" ht="15" customHeight="1" x14ac:dyDescent="0.25">
      <c r="C409" s="34">
        <v>45075</v>
      </c>
      <c r="D409" s="76" t="s">
        <v>65</v>
      </c>
      <c r="G409" s="84">
        <v>0</v>
      </c>
    </row>
    <row r="410" spans="3:7" ht="15" customHeight="1" x14ac:dyDescent="0.25">
      <c r="C410" s="34">
        <v>45077</v>
      </c>
      <c r="D410" s="76" t="s">
        <v>65</v>
      </c>
      <c r="G410" s="84">
        <v>0</v>
      </c>
    </row>
    <row r="411" spans="3:7" ht="15" customHeight="1" x14ac:dyDescent="0.25">
      <c r="C411" s="34">
        <v>45079</v>
      </c>
      <c r="D411" s="76" t="s">
        <v>65</v>
      </c>
      <c r="G411" s="84">
        <v>0</v>
      </c>
    </row>
    <row r="412" spans="3:7" ht="15" customHeight="1" x14ac:dyDescent="0.25">
      <c r="C412" s="34">
        <v>45082</v>
      </c>
      <c r="D412" s="76" t="s">
        <v>65</v>
      </c>
      <c r="G412" s="84">
        <v>0</v>
      </c>
    </row>
    <row r="413" spans="3:7" ht="15" customHeight="1" x14ac:dyDescent="0.25">
      <c r="C413" s="34">
        <v>45084</v>
      </c>
      <c r="D413" s="76" t="s">
        <v>65</v>
      </c>
      <c r="G413" s="84">
        <v>0</v>
      </c>
    </row>
    <row r="414" spans="3:7" ht="15" customHeight="1" x14ac:dyDescent="0.25">
      <c r="C414" s="34">
        <v>45085</v>
      </c>
      <c r="D414" s="76" t="s">
        <v>65</v>
      </c>
      <c r="G414" s="84">
        <v>0</v>
      </c>
    </row>
    <row r="415" spans="3:7" ht="15" customHeight="1" x14ac:dyDescent="0.25">
      <c r="C415" s="34">
        <v>45089</v>
      </c>
      <c r="D415" s="76" t="s">
        <v>65</v>
      </c>
      <c r="G415" s="84">
        <v>0</v>
      </c>
    </row>
    <row r="416" spans="3:7" ht="15" customHeight="1" x14ac:dyDescent="0.25">
      <c r="C416" s="34">
        <v>45091</v>
      </c>
      <c r="D416" s="76" t="s">
        <v>65</v>
      </c>
      <c r="G416" s="84">
        <v>0</v>
      </c>
    </row>
    <row r="417" spans="3:7" ht="15" customHeight="1" x14ac:dyDescent="0.25">
      <c r="C417" s="34">
        <v>45093</v>
      </c>
      <c r="D417" s="76" t="s">
        <v>65</v>
      </c>
      <c r="G417" s="84">
        <v>0</v>
      </c>
    </row>
    <row r="418" spans="3:7" ht="15" customHeight="1" x14ac:dyDescent="0.25">
      <c r="C418" s="34">
        <v>45096</v>
      </c>
      <c r="D418" s="76" t="s">
        <v>65</v>
      </c>
      <c r="G418" s="84">
        <v>0</v>
      </c>
    </row>
    <row r="419" spans="3:7" ht="15" customHeight="1" x14ac:dyDescent="0.25">
      <c r="C419" s="34">
        <v>45098</v>
      </c>
      <c r="D419" s="76" t="s">
        <v>65</v>
      </c>
      <c r="G419" s="84">
        <v>0</v>
      </c>
    </row>
    <row r="420" spans="3:7" ht="15" customHeight="1" x14ac:dyDescent="0.25">
      <c r="C420" s="34">
        <v>45100</v>
      </c>
      <c r="D420" s="76" t="s">
        <v>65</v>
      </c>
      <c r="G420" s="84">
        <v>0</v>
      </c>
    </row>
    <row r="421" spans="3:7" ht="15" customHeight="1" x14ac:dyDescent="0.25">
      <c r="C421" s="34">
        <v>45103</v>
      </c>
      <c r="D421" s="76" t="s">
        <v>65</v>
      </c>
      <c r="G421" s="84">
        <v>0</v>
      </c>
    </row>
    <row r="422" spans="3:7" ht="15" customHeight="1" x14ac:dyDescent="0.25">
      <c r="C422" s="34">
        <v>45105</v>
      </c>
      <c r="D422" s="76" t="s">
        <v>65</v>
      </c>
      <c r="G422" s="84">
        <v>0</v>
      </c>
    </row>
    <row r="423" spans="3:7" ht="15" customHeight="1" x14ac:dyDescent="0.25">
      <c r="C423" s="34">
        <v>45107</v>
      </c>
      <c r="D423" s="76" t="s">
        <v>65</v>
      </c>
      <c r="G423" s="84">
        <v>0</v>
      </c>
    </row>
    <row r="424" spans="3:7" ht="15" customHeight="1" x14ac:dyDescent="0.25">
      <c r="C424" s="34">
        <v>45110</v>
      </c>
      <c r="D424" s="76" t="s">
        <v>65</v>
      </c>
      <c r="G424" s="84">
        <v>0</v>
      </c>
    </row>
    <row r="425" spans="3:7" ht="15" customHeight="1" x14ac:dyDescent="0.25">
      <c r="C425" s="34">
        <v>45112</v>
      </c>
      <c r="D425" s="76" t="s">
        <v>65</v>
      </c>
      <c r="G425" s="84">
        <v>0</v>
      </c>
    </row>
    <row r="426" spans="3:7" ht="15" customHeight="1" x14ac:dyDescent="0.25">
      <c r="C426" s="34">
        <v>45114</v>
      </c>
      <c r="D426" s="76" t="s">
        <v>65</v>
      </c>
      <c r="G426" s="84">
        <v>0</v>
      </c>
    </row>
    <row r="427" spans="3:7" ht="15" customHeight="1" x14ac:dyDescent="0.25">
      <c r="C427" s="34">
        <v>45117</v>
      </c>
      <c r="D427" s="76" t="s">
        <v>65</v>
      </c>
      <c r="G427" s="84">
        <v>0</v>
      </c>
    </row>
    <row r="428" spans="3:7" ht="15" customHeight="1" x14ac:dyDescent="0.25">
      <c r="C428" s="34">
        <v>45119</v>
      </c>
      <c r="D428" s="76" t="s">
        <v>65</v>
      </c>
      <c r="G428" s="84">
        <v>0</v>
      </c>
    </row>
    <row r="429" spans="3:7" ht="15" customHeight="1" x14ac:dyDescent="0.25">
      <c r="C429" s="34">
        <v>45121</v>
      </c>
      <c r="D429" s="76" t="s">
        <v>65</v>
      </c>
      <c r="G429" s="84">
        <v>0</v>
      </c>
    </row>
    <row r="430" spans="3:7" ht="15" customHeight="1" x14ac:dyDescent="0.25">
      <c r="C430" s="34">
        <v>45124</v>
      </c>
      <c r="D430" s="76" t="s">
        <v>65</v>
      </c>
      <c r="G430" s="84">
        <v>0</v>
      </c>
    </row>
    <row r="431" spans="3:7" ht="15" customHeight="1" x14ac:dyDescent="0.25">
      <c r="C431" s="34">
        <v>45126</v>
      </c>
      <c r="D431" s="76" t="s">
        <v>65</v>
      </c>
      <c r="G431" s="84">
        <v>0</v>
      </c>
    </row>
    <row r="432" spans="3:7" ht="15" customHeight="1" x14ac:dyDescent="0.25">
      <c r="C432" s="34">
        <v>45128</v>
      </c>
      <c r="D432" s="76" t="s">
        <v>65</v>
      </c>
      <c r="G432" s="84">
        <v>0</v>
      </c>
    </row>
    <row r="433" spans="3:7" ht="15" customHeight="1" x14ac:dyDescent="0.25">
      <c r="C433" s="34">
        <v>45131</v>
      </c>
      <c r="D433" s="76" t="s">
        <v>65</v>
      </c>
      <c r="G433" s="84">
        <v>0</v>
      </c>
    </row>
    <row r="434" spans="3:7" ht="15" customHeight="1" x14ac:dyDescent="0.25">
      <c r="C434" s="34">
        <v>45133</v>
      </c>
      <c r="D434" s="76" t="s">
        <v>65</v>
      </c>
      <c r="G434" s="84">
        <v>0</v>
      </c>
    </row>
    <row r="435" spans="3:7" ht="15" customHeight="1" x14ac:dyDescent="0.25">
      <c r="C435" s="34">
        <v>45135</v>
      </c>
      <c r="D435" s="76" t="s">
        <v>65</v>
      </c>
      <c r="G435" s="84">
        <v>0</v>
      </c>
    </row>
    <row r="436" spans="3:7" ht="15" customHeight="1" x14ac:dyDescent="0.25">
      <c r="C436" s="34">
        <v>45138</v>
      </c>
      <c r="D436" s="76" t="s">
        <v>65</v>
      </c>
      <c r="G436" s="84">
        <v>0</v>
      </c>
    </row>
    <row r="437" spans="3:7" ht="15" customHeight="1" x14ac:dyDescent="0.25">
      <c r="C437" s="34">
        <v>45140</v>
      </c>
      <c r="D437" s="76" t="s">
        <v>65</v>
      </c>
      <c r="G437" s="84">
        <v>0</v>
      </c>
    </row>
    <row r="438" spans="3:7" ht="15" customHeight="1" x14ac:dyDescent="0.25">
      <c r="C438" s="34">
        <v>45142</v>
      </c>
      <c r="D438" s="76" t="s">
        <v>65</v>
      </c>
      <c r="G438" s="84">
        <v>0</v>
      </c>
    </row>
    <row r="439" spans="3:7" ht="15" customHeight="1" x14ac:dyDescent="0.25">
      <c r="C439" s="34">
        <v>45145</v>
      </c>
      <c r="D439" s="76" t="s">
        <v>65</v>
      </c>
      <c r="G439" s="84">
        <v>0</v>
      </c>
    </row>
    <row r="440" spans="3:7" ht="15" customHeight="1" x14ac:dyDescent="0.25">
      <c r="C440" s="34">
        <v>45147</v>
      </c>
      <c r="D440" s="76" t="s">
        <v>65</v>
      </c>
      <c r="G440" s="84">
        <v>0</v>
      </c>
    </row>
    <row r="441" spans="3:7" ht="15" customHeight="1" x14ac:dyDescent="0.25">
      <c r="C441" s="34">
        <v>45149</v>
      </c>
      <c r="D441" s="76" t="s">
        <v>65</v>
      </c>
      <c r="G441" s="84">
        <v>0</v>
      </c>
    </row>
    <row r="442" spans="3:7" ht="15" customHeight="1" x14ac:dyDescent="0.25">
      <c r="C442" s="34">
        <v>45154</v>
      </c>
      <c r="D442" s="76" t="s">
        <v>65</v>
      </c>
      <c r="G442" s="84">
        <v>0</v>
      </c>
    </row>
    <row r="443" spans="3:7" ht="15" customHeight="1" x14ac:dyDescent="0.25">
      <c r="C443" s="34">
        <v>45156</v>
      </c>
      <c r="D443" s="76" t="s">
        <v>65</v>
      </c>
      <c r="G443" s="84">
        <v>0</v>
      </c>
    </row>
    <row r="444" spans="3:7" ht="15" customHeight="1" x14ac:dyDescent="0.25">
      <c r="C444" s="34">
        <v>45159</v>
      </c>
      <c r="D444" s="76" t="s">
        <v>65</v>
      </c>
      <c r="G444" s="84">
        <v>0</v>
      </c>
    </row>
    <row r="445" spans="3:7" ht="15" customHeight="1" x14ac:dyDescent="0.25">
      <c r="C445" s="34">
        <v>45161</v>
      </c>
      <c r="D445" s="76" t="s">
        <v>65</v>
      </c>
      <c r="G445" s="84">
        <v>0</v>
      </c>
    </row>
    <row r="446" spans="3:7" ht="15" customHeight="1" x14ac:dyDescent="0.25">
      <c r="C446" s="34">
        <v>45163</v>
      </c>
      <c r="D446" s="76" t="s">
        <v>65</v>
      </c>
      <c r="G446" s="84">
        <v>0</v>
      </c>
    </row>
    <row r="447" spans="3:7" ht="15" customHeight="1" x14ac:dyDescent="0.25">
      <c r="C447" s="34">
        <v>45166</v>
      </c>
      <c r="D447" s="76" t="s">
        <v>65</v>
      </c>
      <c r="G447" s="84">
        <v>0</v>
      </c>
    </row>
    <row r="448" spans="3:7" ht="15" customHeight="1" x14ac:dyDescent="0.25">
      <c r="C448" s="34">
        <v>45168</v>
      </c>
      <c r="D448" s="76" t="s">
        <v>65</v>
      </c>
      <c r="G448" s="84">
        <v>0</v>
      </c>
    </row>
    <row r="449" spans="3:7" ht="15" customHeight="1" x14ac:dyDescent="0.25">
      <c r="C449" s="34">
        <v>45170</v>
      </c>
      <c r="D449" s="76" t="s">
        <v>65</v>
      </c>
      <c r="G449" s="84">
        <v>0</v>
      </c>
    </row>
    <row r="450" spans="3:7" ht="15" customHeight="1" x14ac:dyDescent="0.25">
      <c r="C450" s="34">
        <v>45173</v>
      </c>
      <c r="D450" s="76" t="s">
        <v>65</v>
      </c>
      <c r="G450" s="84">
        <v>0</v>
      </c>
    </row>
    <row r="451" spans="3:7" ht="15" customHeight="1" x14ac:dyDescent="0.25">
      <c r="C451" s="34">
        <v>45175</v>
      </c>
      <c r="D451" s="76" t="s">
        <v>65</v>
      </c>
      <c r="G451" s="84">
        <v>0</v>
      </c>
    </row>
    <row r="452" spans="3:7" ht="15" customHeight="1" x14ac:dyDescent="0.25">
      <c r="C452" s="34">
        <v>45177</v>
      </c>
      <c r="D452" s="76" t="s">
        <v>65</v>
      </c>
      <c r="G452" s="84">
        <v>0</v>
      </c>
    </row>
    <row r="453" spans="3:7" ht="15" customHeight="1" x14ac:dyDescent="0.25">
      <c r="C453" s="34">
        <v>45182</v>
      </c>
      <c r="D453" s="76" t="s">
        <v>65</v>
      </c>
      <c r="G453" s="84">
        <v>0</v>
      </c>
    </row>
    <row r="454" spans="3:7" ht="15" customHeight="1" x14ac:dyDescent="0.25">
      <c r="C454" s="34">
        <v>45184</v>
      </c>
      <c r="D454" s="76" t="s">
        <v>65</v>
      </c>
      <c r="G454" s="84">
        <v>0</v>
      </c>
    </row>
    <row r="455" spans="3:7" ht="15" customHeight="1" x14ac:dyDescent="0.25">
      <c r="C455" s="34">
        <v>45187</v>
      </c>
      <c r="D455" s="76" t="s">
        <v>65</v>
      </c>
      <c r="G455" s="84">
        <v>0</v>
      </c>
    </row>
    <row r="456" spans="3:7" ht="15" customHeight="1" x14ac:dyDescent="0.25">
      <c r="C456" s="34">
        <v>45189</v>
      </c>
      <c r="D456" s="76" t="s">
        <v>65</v>
      </c>
      <c r="G456" s="84">
        <v>0</v>
      </c>
    </row>
    <row r="457" spans="3:7" ht="15" customHeight="1" x14ac:dyDescent="0.25">
      <c r="C457" s="34">
        <v>45191</v>
      </c>
      <c r="D457" s="76" t="s">
        <v>65</v>
      </c>
      <c r="G457" s="84">
        <v>0</v>
      </c>
    </row>
    <row r="458" spans="3:7" ht="15" customHeight="1" x14ac:dyDescent="0.25">
      <c r="C458" s="34">
        <v>45194</v>
      </c>
      <c r="D458" s="76" t="s">
        <v>65</v>
      </c>
      <c r="G458" s="84">
        <v>0</v>
      </c>
    </row>
    <row r="459" spans="3:7" ht="15" customHeight="1" x14ac:dyDescent="0.25">
      <c r="C459" s="34">
        <v>45196</v>
      </c>
      <c r="D459" s="76" t="s">
        <v>65</v>
      </c>
      <c r="G459" s="84">
        <v>0</v>
      </c>
    </row>
    <row r="460" spans="3:7" ht="15" customHeight="1" x14ac:dyDescent="0.25">
      <c r="C460" s="34">
        <v>45198</v>
      </c>
      <c r="D460" s="76" t="s">
        <v>65</v>
      </c>
      <c r="G460" s="84">
        <v>0</v>
      </c>
    </row>
    <row r="461" spans="3:7" ht="15" customHeight="1" x14ac:dyDescent="0.25">
      <c r="C461" s="34">
        <v>45201</v>
      </c>
      <c r="D461" s="76" t="s">
        <v>65</v>
      </c>
      <c r="G461" s="84">
        <v>0</v>
      </c>
    </row>
    <row r="462" spans="3:7" ht="15" customHeight="1" x14ac:dyDescent="0.25">
      <c r="C462" s="34">
        <v>45203</v>
      </c>
      <c r="D462" s="76" t="s">
        <v>65</v>
      </c>
      <c r="G462" s="84">
        <v>0</v>
      </c>
    </row>
    <row r="463" spans="3:7" ht="15" customHeight="1" x14ac:dyDescent="0.25">
      <c r="C463" s="34">
        <v>45205</v>
      </c>
      <c r="D463" s="76" t="s">
        <v>65</v>
      </c>
      <c r="G463" s="84">
        <v>0</v>
      </c>
    </row>
    <row r="464" spans="3:7" ht="15" customHeight="1" x14ac:dyDescent="0.25">
      <c r="C464" s="34">
        <v>45208</v>
      </c>
      <c r="D464" s="76" t="s">
        <v>65</v>
      </c>
      <c r="G464" s="84">
        <v>0</v>
      </c>
    </row>
    <row r="465" spans="3:7" ht="15" customHeight="1" x14ac:dyDescent="0.25">
      <c r="C465" s="34">
        <v>45180</v>
      </c>
      <c r="D465" s="76" t="s">
        <v>65</v>
      </c>
      <c r="G465" s="84">
        <v>0</v>
      </c>
    </row>
    <row r="466" spans="3:7" ht="15" customHeight="1" x14ac:dyDescent="0.25">
      <c r="C466" s="34">
        <v>45215</v>
      </c>
      <c r="D466" s="76" t="s">
        <v>65</v>
      </c>
      <c r="G466" s="84">
        <v>0</v>
      </c>
    </row>
    <row r="467" spans="3:7" ht="15" customHeight="1" x14ac:dyDescent="0.25">
      <c r="C467" s="34">
        <v>45217</v>
      </c>
      <c r="D467" s="76" t="s">
        <v>65</v>
      </c>
      <c r="G467" s="84">
        <v>0</v>
      </c>
    </row>
    <row r="468" spans="3:7" ht="15" customHeight="1" x14ac:dyDescent="0.25">
      <c r="C468" s="34">
        <v>45219</v>
      </c>
      <c r="D468" s="76" t="s">
        <v>65</v>
      </c>
      <c r="G468" s="84">
        <v>0</v>
      </c>
    </row>
    <row r="469" spans="3:7" ht="15" customHeight="1" x14ac:dyDescent="0.25">
      <c r="C469" s="34">
        <v>45232</v>
      </c>
      <c r="D469" s="76" t="s">
        <v>65</v>
      </c>
      <c r="G469" s="84">
        <v>0</v>
      </c>
    </row>
    <row r="470" spans="3:7" ht="15" customHeight="1" x14ac:dyDescent="0.25">
      <c r="C470" s="34">
        <v>45233</v>
      </c>
      <c r="D470" s="76" t="s">
        <v>65</v>
      </c>
      <c r="G470" s="84">
        <v>0</v>
      </c>
    </row>
    <row r="471" spans="3:7" ht="15" customHeight="1" x14ac:dyDescent="0.25">
      <c r="C471" s="34">
        <v>45236</v>
      </c>
      <c r="D471" s="76" t="s">
        <v>65</v>
      </c>
      <c r="G471" s="84">
        <v>0</v>
      </c>
    </row>
    <row r="472" spans="3:7" ht="15" customHeight="1" x14ac:dyDescent="0.25">
      <c r="C472" s="34">
        <v>45238</v>
      </c>
      <c r="D472" s="76" t="s">
        <v>65</v>
      </c>
      <c r="G472" s="84">
        <v>0</v>
      </c>
    </row>
    <row r="473" spans="3:7" ht="15" customHeight="1" x14ac:dyDescent="0.25">
      <c r="C473" s="34">
        <v>45240</v>
      </c>
      <c r="D473" s="76" t="s">
        <v>65</v>
      </c>
      <c r="G473" s="84">
        <v>0</v>
      </c>
    </row>
    <row r="474" spans="3:7" ht="15" customHeight="1" x14ac:dyDescent="0.25">
      <c r="C474" s="34">
        <v>45243</v>
      </c>
      <c r="D474" s="76" t="s">
        <v>65</v>
      </c>
      <c r="G474" s="84">
        <v>0</v>
      </c>
    </row>
    <row r="475" spans="3:7" ht="15" customHeight="1" x14ac:dyDescent="0.25">
      <c r="C475" s="34">
        <v>45245</v>
      </c>
      <c r="D475" s="76" t="s">
        <v>65</v>
      </c>
      <c r="G475" s="84">
        <v>0</v>
      </c>
    </row>
    <row r="476" spans="3:7" ht="15" customHeight="1" x14ac:dyDescent="0.25">
      <c r="C476" s="34">
        <v>45247</v>
      </c>
      <c r="D476" s="76" t="s">
        <v>65</v>
      </c>
      <c r="G476" s="84">
        <v>0</v>
      </c>
    </row>
    <row r="477" spans="3:7" ht="15" customHeight="1" x14ac:dyDescent="0.25">
      <c r="C477" s="34">
        <v>45250</v>
      </c>
      <c r="D477" s="76" t="s">
        <v>65</v>
      </c>
      <c r="G477" s="84">
        <v>0</v>
      </c>
    </row>
    <row r="478" spans="3:7" ht="15" customHeight="1" x14ac:dyDescent="0.25">
      <c r="C478" s="34">
        <v>45252</v>
      </c>
      <c r="D478" s="76" t="s">
        <v>65</v>
      </c>
      <c r="G478" s="84">
        <v>0</v>
      </c>
    </row>
    <row r="479" spans="3:7" ht="15" customHeight="1" x14ac:dyDescent="0.25">
      <c r="C479" s="34">
        <v>45254</v>
      </c>
      <c r="D479" s="76" t="s">
        <v>65</v>
      </c>
      <c r="G479" s="84">
        <v>0</v>
      </c>
    </row>
    <row r="480" spans="3:7" ht="15" customHeight="1" x14ac:dyDescent="0.25">
      <c r="C480" s="34">
        <v>45257</v>
      </c>
      <c r="D480" s="76" t="s">
        <v>65</v>
      </c>
      <c r="G480" s="84">
        <v>0</v>
      </c>
    </row>
    <row r="481" spans="3:7" ht="15" customHeight="1" x14ac:dyDescent="0.25">
      <c r="C481" s="34">
        <v>45259</v>
      </c>
      <c r="D481" s="76" t="s">
        <v>65</v>
      </c>
      <c r="G481" s="84">
        <v>0</v>
      </c>
    </row>
    <row r="482" spans="3:7" ht="15" customHeight="1" x14ac:dyDescent="0.25">
      <c r="C482" s="34">
        <v>45261</v>
      </c>
      <c r="D482" s="76" t="s">
        <v>65</v>
      </c>
      <c r="G482" s="84">
        <v>0</v>
      </c>
    </row>
    <row r="483" spans="3:7" ht="15" customHeight="1" x14ac:dyDescent="0.25">
      <c r="C483" s="34">
        <v>45264</v>
      </c>
      <c r="D483" s="76" t="s">
        <v>65</v>
      </c>
      <c r="G483" s="84">
        <v>0</v>
      </c>
    </row>
    <row r="484" spans="3:7" ht="15" customHeight="1" x14ac:dyDescent="0.25">
      <c r="C484" s="34">
        <v>45265</v>
      </c>
      <c r="D484" s="76" t="s">
        <v>65</v>
      </c>
      <c r="G484" s="84">
        <v>0</v>
      </c>
    </row>
    <row r="485" spans="3:7" ht="15" customHeight="1" x14ac:dyDescent="0.25">
      <c r="C485" s="34" t="s">
        <v>227</v>
      </c>
      <c r="D485" s="76" t="s">
        <v>65</v>
      </c>
      <c r="G485" s="84">
        <v>0</v>
      </c>
    </row>
    <row r="486" spans="3:7" ht="15" customHeight="1" x14ac:dyDescent="0.25">
      <c r="C486" s="34">
        <v>45273</v>
      </c>
      <c r="D486" s="76" t="s">
        <v>65</v>
      </c>
      <c r="G486" s="84">
        <v>0</v>
      </c>
    </row>
    <row r="487" spans="3:7" ht="15" customHeight="1" x14ac:dyDescent="0.25">
      <c r="C487" s="34">
        <v>45275</v>
      </c>
      <c r="D487" s="76" t="s">
        <v>65</v>
      </c>
      <c r="G487" s="84">
        <v>0</v>
      </c>
    </row>
    <row r="488" spans="3:7" ht="15" customHeight="1" x14ac:dyDescent="0.25">
      <c r="C488" s="34">
        <v>45278</v>
      </c>
      <c r="D488" s="76" t="s">
        <v>65</v>
      </c>
      <c r="G488" s="84">
        <v>0</v>
      </c>
    </row>
    <row r="489" spans="3:7" ht="15" customHeight="1" x14ac:dyDescent="0.25">
      <c r="C489" s="34">
        <v>45280</v>
      </c>
      <c r="D489" s="76" t="s">
        <v>65</v>
      </c>
      <c r="G489" s="84">
        <v>0</v>
      </c>
    </row>
    <row r="490" spans="3:7" ht="15" customHeight="1" x14ac:dyDescent="0.25">
      <c r="C490" s="34">
        <v>45282</v>
      </c>
      <c r="D490" s="76" t="s">
        <v>65</v>
      </c>
      <c r="G490" s="84">
        <v>0</v>
      </c>
    </row>
    <row r="491" spans="3:7" ht="15" customHeight="1" x14ac:dyDescent="0.25">
      <c r="C491" s="34">
        <v>45286</v>
      </c>
      <c r="D491" s="76" t="s">
        <v>65</v>
      </c>
      <c r="G491" s="84">
        <v>0</v>
      </c>
    </row>
    <row r="492" spans="3:7" ht="15" customHeight="1" x14ac:dyDescent="0.25">
      <c r="C492" s="34">
        <v>45287</v>
      </c>
      <c r="D492" s="76" t="s">
        <v>65</v>
      </c>
      <c r="G492" s="84">
        <v>0</v>
      </c>
    </row>
    <row r="493" spans="3:7" ht="15" customHeight="1" x14ac:dyDescent="0.25">
      <c r="C493" s="34">
        <v>45289</v>
      </c>
      <c r="D493" s="76" t="s">
        <v>65</v>
      </c>
      <c r="G493" s="84">
        <v>0</v>
      </c>
    </row>
    <row r="494" spans="3:7" ht="15" customHeight="1" x14ac:dyDescent="0.25">
      <c r="C494" s="34">
        <v>45317</v>
      </c>
      <c r="D494" s="76" t="s">
        <v>65</v>
      </c>
      <c r="G494" s="84">
        <v>0</v>
      </c>
    </row>
    <row r="495" spans="3:7" ht="15" customHeight="1" x14ac:dyDescent="0.25">
      <c r="C495" s="34">
        <v>45321</v>
      </c>
      <c r="D495" s="76" t="s">
        <v>65</v>
      </c>
      <c r="G495" s="84">
        <v>0</v>
      </c>
    </row>
    <row r="496" spans="3:7" ht="15" customHeight="1" x14ac:dyDescent="0.25">
      <c r="C496" s="34">
        <v>45324</v>
      </c>
      <c r="D496" s="76" t="s">
        <v>65</v>
      </c>
      <c r="G496" s="84">
        <v>0</v>
      </c>
    </row>
    <row r="497" spans="3:7" ht="15" customHeight="1" x14ac:dyDescent="0.25">
      <c r="C497" s="34">
        <v>45327</v>
      </c>
      <c r="D497" s="76" t="s">
        <v>65</v>
      </c>
      <c r="G497" s="84">
        <v>0</v>
      </c>
    </row>
    <row r="498" spans="3:7" ht="15" customHeight="1" x14ac:dyDescent="0.25">
      <c r="C498" s="34">
        <v>45329</v>
      </c>
      <c r="D498" s="76" t="s">
        <v>65</v>
      </c>
      <c r="G498" s="84">
        <v>0</v>
      </c>
    </row>
    <row r="499" spans="3:7" ht="15" customHeight="1" x14ac:dyDescent="0.25">
      <c r="C499" s="34">
        <v>45331</v>
      </c>
      <c r="D499" s="76" t="s">
        <v>65</v>
      </c>
      <c r="F499" t="s">
        <v>229</v>
      </c>
      <c r="G499" s="84">
        <v>0</v>
      </c>
    </row>
    <row r="500" spans="3:7" ht="15" customHeight="1" x14ac:dyDescent="0.25">
      <c r="C500" s="34">
        <v>45334</v>
      </c>
      <c r="D500" s="76" t="s">
        <v>65</v>
      </c>
      <c r="G500" s="84">
        <v>0</v>
      </c>
    </row>
    <row r="501" spans="3:7" ht="15" customHeight="1" x14ac:dyDescent="0.25">
      <c r="C501" s="34">
        <v>45336</v>
      </c>
      <c r="D501" s="76" t="s">
        <v>65</v>
      </c>
      <c r="G501" s="84">
        <v>0</v>
      </c>
    </row>
    <row r="502" spans="3:7" ht="15" customHeight="1" x14ac:dyDescent="0.25">
      <c r="C502" s="34">
        <v>45338</v>
      </c>
      <c r="D502" s="76" t="s">
        <v>65</v>
      </c>
      <c r="G502" s="84">
        <v>0</v>
      </c>
    </row>
    <row r="503" spans="3:7" ht="15" customHeight="1" x14ac:dyDescent="0.25">
      <c r="C503" s="34">
        <v>45342</v>
      </c>
      <c r="D503" s="76" t="s">
        <v>65</v>
      </c>
      <c r="G503" s="84">
        <v>0</v>
      </c>
    </row>
    <row r="504" spans="3:7" ht="15" customHeight="1" x14ac:dyDescent="0.25">
      <c r="C504" s="34">
        <v>45343</v>
      </c>
      <c r="D504" s="76" t="s">
        <v>65</v>
      </c>
      <c r="G504" s="84">
        <v>0</v>
      </c>
    </row>
    <row r="505" spans="3:7" ht="15" customHeight="1" x14ac:dyDescent="0.25">
      <c r="C505" s="34">
        <v>45345</v>
      </c>
      <c r="D505" s="76" t="s">
        <v>65</v>
      </c>
      <c r="G505" s="84">
        <v>0</v>
      </c>
    </row>
    <row r="506" spans="3:7" ht="15" customHeight="1" x14ac:dyDescent="0.25">
      <c r="C506" s="34">
        <v>45348</v>
      </c>
      <c r="D506" s="76" t="s">
        <v>65</v>
      </c>
      <c r="G506" s="84">
        <v>0</v>
      </c>
    </row>
    <row r="507" spans="3:7" ht="15" customHeight="1" x14ac:dyDescent="0.25">
      <c r="C507" s="34">
        <v>45350</v>
      </c>
      <c r="D507" s="76" t="s">
        <v>65</v>
      </c>
      <c r="G507" s="84">
        <v>0</v>
      </c>
    </row>
    <row r="508" spans="3:7" ht="15" customHeight="1" x14ac:dyDescent="0.25">
      <c r="C508" s="34">
        <v>45352</v>
      </c>
      <c r="D508" s="76" t="s">
        <v>65</v>
      </c>
      <c r="G508" s="84">
        <v>0</v>
      </c>
    </row>
    <row r="509" spans="3:7" ht="15" customHeight="1" x14ac:dyDescent="0.25">
      <c r="C509" s="34">
        <v>45355</v>
      </c>
      <c r="D509" s="76" t="s">
        <v>65</v>
      </c>
      <c r="G509" s="84">
        <v>0</v>
      </c>
    </row>
    <row r="510" spans="3:7" ht="15" customHeight="1" x14ac:dyDescent="0.25">
      <c r="C510" s="34">
        <v>45357</v>
      </c>
      <c r="D510" s="76" t="s">
        <v>65</v>
      </c>
      <c r="G510" s="84">
        <v>0</v>
      </c>
    </row>
    <row r="511" spans="3:7" ht="15" customHeight="1" x14ac:dyDescent="0.25">
      <c r="C511" s="34">
        <v>45359</v>
      </c>
      <c r="D511" s="76" t="s">
        <v>65</v>
      </c>
      <c r="G511" s="84">
        <v>0</v>
      </c>
    </row>
    <row r="512" spans="3:7" ht="15" customHeight="1" x14ac:dyDescent="0.25">
      <c r="C512" s="34">
        <v>45362</v>
      </c>
      <c r="D512" s="76" t="s">
        <v>65</v>
      </c>
      <c r="G512" s="84">
        <v>0</v>
      </c>
    </row>
    <row r="513" spans="3:7" ht="15" customHeight="1" x14ac:dyDescent="0.25">
      <c r="C513" s="34">
        <v>45364</v>
      </c>
      <c r="D513" s="76" t="s">
        <v>65</v>
      </c>
      <c r="G513" s="84">
        <v>0</v>
      </c>
    </row>
    <row r="514" spans="3:7" ht="15" customHeight="1" x14ac:dyDescent="0.25">
      <c r="C514" s="34">
        <v>45366</v>
      </c>
      <c r="D514" s="76" t="s">
        <v>65</v>
      </c>
      <c r="G514" s="84">
        <v>0</v>
      </c>
    </row>
    <row r="515" spans="3:7" ht="15" customHeight="1" x14ac:dyDescent="0.25">
      <c r="C515" s="34">
        <v>45371</v>
      </c>
      <c r="D515" s="76" t="s">
        <v>65</v>
      </c>
      <c r="G515" s="84">
        <v>0</v>
      </c>
    </row>
    <row r="516" spans="3:7" ht="15" customHeight="1" x14ac:dyDescent="0.25">
      <c r="C516" s="34">
        <v>45344</v>
      </c>
      <c r="D516" s="76" t="s">
        <v>65</v>
      </c>
      <c r="G516" s="84">
        <v>0</v>
      </c>
    </row>
    <row r="517" spans="3:7" ht="15" customHeight="1" x14ac:dyDescent="0.25">
      <c r="C517" s="34">
        <v>45376</v>
      </c>
      <c r="D517" s="76" t="s">
        <v>65</v>
      </c>
      <c r="G517" s="84">
        <v>0</v>
      </c>
    </row>
    <row r="518" spans="3:7" ht="15" hidden="1" customHeight="1" x14ac:dyDescent="0.25">
      <c r="C518" s="34"/>
      <c r="D518" s="76" t="s">
        <v>65</v>
      </c>
      <c r="G518" s="84"/>
    </row>
    <row r="519" spans="3:7" ht="15" hidden="1" customHeight="1" x14ac:dyDescent="0.25">
      <c r="C519" s="34"/>
      <c r="D519" s="76" t="s">
        <v>65</v>
      </c>
      <c r="G519" s="84"/>
    </row>
    <row r="520" spans="3:7" ht="15" hidden="1" customHeight="1" x14ac:dyDescent="0.25">
      <c r="C520" s="34"/>
      <c r="D520" s="76" t="s">
        <v>65</v>
      </c>
      <c r="G520" s="84"/>
    </row>
    <row r="521" spans="3:7" ht="15" hidden="1" customHeight="1" x14ac:dyDescent="0.25">
      <c r="C521" s="34"/>
      <c r="D521" s="76" t="s">
        <v>65</v>
      </c>
      <c r="G521" s="84">
        <v>0</v>
      </c>
    </row>
  </sheetData>
  <mergeCells count="4">
    <mergeCell ref="B89:B353"/>
    <mergeCell ref="B8:B50"/>
    <mergeCell ref="C51:D51"/>
    <mergeCell ref="B52:B8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14</vt:i4>
      </vt:variant>
    </vt:vector>
  </HeadingPairs>
  <TitlesOfParts>
    <vt:vector size="24" baseType="lpstr">
      <vt:lpstr>ACT-DIARIA-WEB</vt:lpstr>
      <vt:lpstr>Caudal</vt:lpstr>
      <vt:lpstr>ACT-SEMANAL-WEB-prop</vt:lpstr>
      <vt:lpstr>Nitratos</vt:lpstr>
      <vt:lpstr>Fosfatos</vt:lpstr>
      <vt:lpstr>Conductividad</vt:lpstr>
      <vt:lpstr>NitratosDiario</vt:lpstr>
      <vt:lpstr>FosfatosDiario</vt:lpstr>
      <vt:lpstr>EstadoCompuerta</vt:lpstr>
      <vt:lpstr>Gráficas</vt:lpstr>
      <vt:lpstr>Caudal!Área_de_impresión</vt:lpstr>
      <vt:lpstr>Conductividad!Área_de_impresión</vt:lpstr>
      <vt:lpstr>EstadoCompuerta!Área_de_impresión</vt:lpstr>
      <vt:lpstr>Fosfatos!Área_de_impresión</vt:lpstr>
      <vt:lpstr>FosfatosDiario!Área_de_impresión</vt:lpstr>
      <vt:lpstr>Nitratos!Área_de_impresión</vt:lpstr>
      <vt:lpstr>NitratosDiario!Área_de_impresión</vt:lpstr>
      <vt:lpstr>Caudal!Títulos_a_imprimir</vt:lpstr>
      <vt:lpstr>Conductividad!Títulos_a_imprimir</vt:lpstr>
      <vt:lpstr>EstadoCompuerta!Títulos_a_imprimir</vt:lpstr>
      <vt:lpstr>Fosfatos!Títulos_a_imprimir</vt:lpstr>
      <vt:lpstr>FosfatosDiario!Títulos_a_imprimir</vt:lpstr>
      <vt:lpstr>Nitratos!Títulos_a_imprimir</vt:lpstr>
      <vt:lpstr>NitratosDiario!Títulos_a_imprimir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Abellán</dc:creator>
  <cp:lastModifiedBy>PACHECO BALLARIN SILVERIA</cp:lastModifiedBy>
  <cp:lastPrinted>2022-06-10T22:18:55Z</cp:lastPrinted>
  <dcterms:created xsi:type="dcterms:W3CDTF">2017-01-27T14:09:00Z</dcterms:created>
  <dcterms:modified xsi:type="dcterms:W3CDTF">2024-03-27T09:39:52Z</dcterms:modified>
</cp:coreProperties>
</file>